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基金會\001帳務\002財務及申報\003勸募專案\2022勸募(111.8.15-115.4.30)\002 2022勸募成果\"/>
    </mc:Choice>
  </mc:AlternateContent>
  <bookViews>
    <workbookView xWindow="0" yWindow="0" windowWidth="23040" windowHeight="9204"/>
  </bookViews>
  <sheets>
    <sheet name="活動計畫" sheetId="4" r:id="rId1"/>
    <sheet name="112.8.31活動所得與收支報告" sheetId="1" r:id="rId2"/>
    <sheet name="112.8.31 IS" sheetId="2" r:id="rId3"/>
    <sheet name="必要開支明細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I26" i="2" l="1"/>
  <c r="I38" i="2" s="1"/>
  <c r="I21" i="2"/>
  <c r="E232" i="3"/>
  <c r="E205" i="3"/>
  <c r="E155" i="3"/>
  <c r="I50" i="2"/>
  <c r="G8" i="2"/>
  <c r="I42" i="2"/>
  <c r="I39" i="2"/>
  <c r="G37" i="2"/>
  <c r="I16" i="2" l="1"/>
  <c r="E241" i="3" l="1"/>
  <c r="E212" i="3"/>
  <c r="E242" i="3" l="1"/>
  <c r="I55" i="2"/>
  <c r="C9" i="1" l="1"/>
  <c r="D8" i="1" s="1"/>
  <c r="D5" i="1"/>
  <c r="D17" i="1" l="1"/>
</calcChain>
</file>

<file path=xl/sharedStrings.xml><?xml version="1.0" encoding="utf-8"?>
<sst xmlns="http://schemas.openxmlformats.org/spreadsheetml/2006/main" count="1310" uniqueCount="722">
  <si>
    <t>自111年8月15日至112年8月31日</t>
    <phoneticPr fontId="2" type="noConversion"/>
  </si>
  <si>
    <t>類別</t>
    <phoneticPr fontId="2" type="noConversion"/>
  </si>
  <si>
    <t>金額</t>
    <phoneticPr fontId="2" type="noConversion"/>
  </si>
  <si>
    <t>小計</t>
    <phoneticPr fontId="2" type="noConversion"/>
  </si>
  <si>
    <t>合計</t>
    <phoneticPr fontId="2" type="noConversion"/>
  </si>
  <si>
    <t>說明</t>
    <phoneticPr fontId="2" type="noConversion"/>
  </si>
  <si>
    <t>收入</t>
    <phoneticPr fontId="2" type="noConversion"/>
  </si>
  <si>
    <t xml:space="preserve">  勸募收入</t>
  </si>
  <si>
    <t xml:space="preserve">  利息收入</t>
  </si>
  <si>
    <t>費用</t>
    <phoneticPr fontId="2" type="noConversion"/>
  </si>
  <si>
    <t>募款活動必要支出</t>
    <phoneticPr fontId="2" type="noConversion"/>
  </si>
  <si>
    <t xml:space="preserve">  募款活動經費</t>
    <phoneticPr fontId="2" type="noConversion"/>
  </si>
  <si>
    <t>小蘋果/捐款送好禮/園遊會</t>
    <phoneticPr fontId="2" type="noConversion"/>
  </si>
  <si>
    <t xml:space="preserve">  整體文宣品/影片製作費</t>
    <phoneticPr fontId="2" type="noConversion"/>
  </si>
  <si>
    <t xml:space="preserve">  行政雜支</t>
    <phoneticPr fontId="2" type="noConversion"/>
  </si>
  <si>
    <t>專案人事費</t>
  </si>
  <si>
    <t>兒少課後陪讀計畫經費</t>
  </si>
  <si>
    <t>社會慈善捐助</t>
    <phoneticPr fontId="2" type="noConversion"/>
  </si>
  <si>
    <t>更生教化</t>
    <phoneticPr fontId="2" type="noConversion"/>
  </si>
  <si>
    <t>勸募專戶餘額</t>
    <phoneticPr fontId="2" type="noConversion"/>
  </si>
  <si>
    <t>「2022給夢想一雙翅膀」勸募活動所得與收支報告</t>
    <phoneticPr fontId="2" type="noConversion"/>
  </si>
  <si>
    <r>
      <t xml:space="preserve">                        衛部救字第1111362084號           </t>
    </r>
    <r>
      <rPr>
        <sz val="13"/>
        <rFont val="標楷體"/>
        <family val="4"/>
        <charset val="136"/>
      </rPr>
      <t>單位:新台幣元</t>
    </r>
    <phoneticPr fontId="2" type="noConversion"/>
  </si>
  <si>
    <t>損益表</t>
  </si>
  <si>
    <t>部門:</t>
  </si>
  <si>
    <t>22(2022年勸募)</t>
  </si>
  <si>
    <t>統計期間:</t>
  </si>
  <si>
    <t>111/08/15 ~ 112/08/31</t>
  </si>
  <si>
    <t>科目編號</t>
  </si>
  <si>
    <t>科目名稱</t>
  </si>
  <si>
    <t xml:space="preserve">金  額 </t>
  </si>
  <si>
    <t xml:space="preserve">小  計 </t>
  </si>
  <si>
    <t xml:space="preserve">合  計 </t>
  </si>
  <si>
    <t>4</t>
  </si>
  <si>
    <t>[收入類]</t>
  </si>
  <si>
    <t>46</t>
  </si>
  <si>
    <t>聖誕節活動收入</t>
  </si>
  <si>
    <t>4602</t>
  </si>
  <si>
    <t>4602-001</t>
  </si>
  <si>
    <t xml:space="preserve">    勸募收入-2022年勸募</t>
  </si>
  <si>
    <t>4602-003</t>
  </si>
  <si>
    <t xml:space="preserve">    勸募收入-愛心義賣-2022年勸</t>
  </si>
  <si>
    <t>4602-004</t>
  </si>
  <si>
    <t xml:space="preserve">    勸募收入-實物捐贈-2022年勸</t>
  </si>
  <si>
    <t>未計入收入</t>
    <phoneticPr fontId="2" type="noConversion"/>
  </si>
  <si>
    <t>聖誕節活動收入合計:</t>
  </si>
  <si>
    <t>收入類總額:</t>
  </si>
  <si>
    <t>6</t>
  </si>
  <si>
    <t>[營業費用類]</t>
  </si>
  <si>
    <t>62</t>
  </si>
  <si>
    <t>活動費用</t>
  </si>
  <si>
    <t>6210</t>
  </si>
  <si>
    <t xml:space="preserve">  勸募專案</t>
  </si>
  <si>
    <t>6210-001</t>
  </si>
  <si>
    <t xml:space="preserve">    勸募專案-行政開支-2022年勸</t>
  </si>
  <si>
    <t>6210-0011</t>
  </si>
  <si>
    <t xml:space="preserve">    勸募專案-行政勞務-2022年勸</t>
  </si>
  <si>
    <t>義賣成本估值</t>
    <phoneticPr fontId="2" type="noConversion"/>
  </si>
  <si>
    <t>6210-002</t>
  </si>
  <si>
    <t xml:space="preserve">    勸募專案-人事薪資-2022年勸</t>
  </si>
  <si>
    <t>6210-003</t>
  </si>
  <si>
    <t xml:space="preserve">    勸募專案-人事獎金-2022年勸</t>
  </si>
  <si>
    <t>6210-004</t>
  </si>
  <si>
    <t xml:space="preserve">    勸募專案-人事勞保費-2022年</t>
  </si>
  <si>
    <t>6210-005</t>
  </si>
  <si>
    <t xml:space="preserve">    勸募專案-人事健保費-2022年</t>
  </si>
  <si>
    <t>6210-006</t>
  </si>
  <si>
    <t xml:space="preserve">    勸募專案-人事勞退-2022年勸</t>
  </si>
  <si>
    <t>代收勞健退</t>
    <phoneticPr fontId="2" type="noConversion"/>
  </si>
  <si>
    <t>6210-007</t>
  </si>
  <si>
    <t xml:space="preserve">    勸募專案-人事伙食費-2022年</t>
  </si>
  <si>
    <t>6211</t>
  </si>
  <si>
    <t xml:space="preserve">  東光專案</t>
  </si>
  <si>
    <t>6211-001</t>
  </si>
  <si>
    <t xml:space="preserve">    東光專案-人事薪資獎金-2022</t>
  </si>
  <si>
    <t>6211-009</t>
  </si>
  <si>
    <t xml:space="preserve">    東光專案-活動-2022年勸募</t>
  </si>
  <si>
    <t>6212</t>
  </si>
  <si>
    <t xml:space="preserve">  小太陽專案</t>
  </si>
  <si>
    <t>6212-005</t>
  </si>
  <si>
    <t xml:space="preserve">    小太陽專案-辦公行政-2022年</t>
  </si>
  <si>
    <t>6212-01</t>
  </si>
  <si>
    <t xml:space="preserve">    小太陽專案-補助款-2022年勸</t>
  </si>
  <si>
    <t>6212-011</t>
  </si>
  <si>
    <t xml:space="preserve">    小太陽專案-獎勵-2022年勸募</t>
  </si>
  <si>
    <t>6212-02</t>
  </si>
  <si>
    <t xml:space="preserve">    小太陽專案-活動-2022年勸募</t>
  </si>
  <si>
    <t>6212-03</t>
  </si>
  <si>
    <t xml:space="preserve">    小太陽專案-活動補助-2022年</t>
  </si>
  <si>
    <t>6213</t>
  </si>
  <si>
    <t xml:space="preserve">  更生人專案</t>
  </si>
  <si>
    <t>6213-001</t>
  </si>
  <si>
    <t xml:space="preserve">    更生人專案-教化-2022年勸募</t>
  </si>
  <si>
    <t>6213-002</t>
  </si>
  <si>
    <t xml:space="preserve">    更生人專案-辦公行政-2022年</t>
  </si>
  <si>
    <t>6214</t>
  </si>
  <si>
    <t xml:space="preserve">  向日葵專案（曙光）</t>
  </si>
  <si>
    <t>6214-001</t>
  </si>
  <si>
    <t xml:space="preserve">    向日葵專案-愛心急難-2022年</t>
  </si>
  <si>
    <t>活動費用合計:</t>
  </si>
  <si>
    <t>營業費用類總額:</t>
  </si>
  <si>
    <t>★營業毛利(或毛損)★</t>
  </si>
  <si>
    <t>★毛利率(%)★</t>
  </si>
  <si>
    <t>★費用率(%)★</t>
  </si>
  <si>
    <t>★營業利益(或損失)★</t>
  </si>
  <si>
    <t>★營業利益率(%)★</t>
  </si>
  <si>
    <t>7</t>
  </si>
  <si>
    <t>[營業外收益類]</t>
  </si>
  <si>
    <t>71</t>
  </si>
  <si>
    <t>營業外收益</t>
  </si>
  <si>
    <t>7101</t>
  </si>
  <si>
    <t>7101-017</t>
  </si>
  <si>
    <t xml:space="preserve">    利息收入-陽信#33370-2022年</t>
  </si>
  <si>
    <t>營業外收益合計:</t>
  </si>
  <si>
    <t>營業外收益類總額:</t>
  </si>
  <si>
    <t>★稅前損益★</t>
  </si>
  <si>
    <t>★稅後損益★</t>
  </si>
  <si>
    <t>★本期損益★</t>
  </si>
  <si>
    <t>+</t>
    <phoneticPr fontId="2" type="noConversion"/>
  </si>
  <si>
    <t>勸募代收勞健退</t>
    <phoneticPr fontId="2" type="noConversion"/>
  </si>
  <si>
    <t>合計=存摺餘額</t>
    <phoneticPr fontId="2" type="noConversion"/>
  </si>
  <si>
    <t xml:space="preserve">製表人: annie     </t>
  </si>
  <si>
    <t>立沖帳明細表 - 依會計科目別</t>
  </si>
  <si>
    <t>會計科目:6210-001-6210-0011</t>
  </si>
  <si>
    <t>傳票日期:111/08/15-112/08/31</t>
  </si>
  <si>
    <t>原始單號:全部</t>
  </si>
  <si>
    <t>傳票編號:全部</t>
  </si>
  <si>
    <t>對象編號:全部</t>
  </si>
  <si>
    <t>客戶簡稱   傳票日期   傳票編號    幣別       立帳金額        沖帳金額        結餘金額  摘    要</t>
  </si>
  <si>
    <t>會計科目:6210-001 勸募專案-行政開支</t>
  </si>
  <si>
    <t>勸募行政</t>
  </si>
  <si>
    <t>111/08/23</t>
  </si>
  <si>
    <t>110823001</t>
  </si>
  <si>
    <t>NT$</t>
  </si>
  <si>
    <t xml:space="preserve">$192 </t>
  </si>
  <si>
    <t>M22108011-8018</t>
  </si>
  <si>
    <t>M000</t>
  </si>
  <si>
    <t xml:space="preserve">$207 </t>
  </si>
  <si>
    <t>M22108001</t>
  </si>
  <si>
    <t xml:space="preserve">$222 </t>
  </si>
  <si>
    <t>M22108002</t>
  </si>
  <si>
    <t xml:space="preserve">$242 </t>
  </si>
  <si>
    <t>M22108003-8004</t>
  </si>
  <si>
    <t xml:space="preserve">$257 </t>
  </si>
  <si>
    <t>M22108005</t>
  </si>
  <si>
    <t xml:space="preserve">$272 </t>
  </si>
  <si>
    <t>M22108019</t>
  </si>
  <si>
    <t xml:space="preserve">$279 </t>
  </si>
  <si>
    <t>M22108006</t>
  </si>
  <si>
    <t xml:space="preserve">$387 </t>
  </si>
  <si>
    <t>M22108007-8010</t>
  </si>
  <si>
    <t>111/08/31</t>
  </si>
  <si>
    <t>110831001</t>
  </si>
  <si>
    <t xml:space="preserve">$396 </t>
  </si>
  <si>
    <t>M22108022</t>
  </si>
  <si>
    <t xml:space="preserve">$406 </t>
  </si>
  <si>
    <t>22LinePay捐轉勸募</t>
  </si>
  <si>
    <t xml:space="preserve">$576 </t>
  </si>
  <si>
    <t>M22108023-8032</t>
  </si>
  <si>
    <t xml:space="preserve">$606 </t>
  </si>
  <si>
    <t>22永豐8月捐轉勸募</t>
  </si>
  <si>
    <t>111/09/15</t>
  </si>
  <si>
    <t>110915001</t>
  </si>
  <si>
    <t xml:space="preserve">$2,436 </t>
  </si>
  <si>
    <t>22物資運費</t>
  </si>
  <si>
    <t xml:space="preserve">$2,466 </t>
  </si>
  <si>
    <t>M22109003-9004</t>
  </si>
  <si>
    <t xml:space="preserve">$2,486 </t>
  </si>
  <si>
    <t>M22109006-9007</t>
  </si>
  <si>
    <t>111/09/28</t>
  </si>
  <si>
    <t>110928001</t>
  </si>
  <si>
    <t xml:space="preserve">$2,717 </t>
  </si>
  <si>
    <t>M22109021-9029</t>
  </si>
  <si>
    <t xml:space="preserve">$2,767 </t>
  </si>
  <si>
    <t>M22109009-9012</t>
  </si>
  <si>
    <t xml:space="preserve">$2,920 </t>
  </si>
  <si>
    <t>M22109014-9020</t>
  </si>
  <si>
    <t xml:space="preserve">$2,927 </t>
  </si>
  <si>
    <t>M22109013</t>
  </si>
  <si>
    <t>111/09/30</t>
  </si>
  <si>
    <t>110930001</t>
  </si>
  <si>
    <t xml:space="preserve">$2,967 </t>
  </si>
  <si>
    <t>M22109031-9033</t>
  </si>
  <si>
    <t xml:space="preserve">$2,997 </t>
  </si>
  <si>
    <t>22劃撥9月捐轉勸募</t>
  </si>
  <si>
    <t xml:space="preserve">$3,411 </t>
  </si>
  <si>
    <t>M22109035-43</t>
  </si>
  <si>
    <t xml:space="preserve">$3,441 </t>
  </si>
  <si>
    <t>22豐收9月捐轉勸募</t>
  </si>
  <si>
    <t>111/10/14</t>
  </si>
  <si>
    <t>111014001</t>
  </si>
  <si>
    <t xml:space="preserve">$3,616 </t>
  </si>
  <si>
    <t>22募款飛行傘優惠券影印及紙20份</t>
  </si>
  <si>
    <t xml:space="preserve">$3,651 </t>
  </si>
  <si>
    <t>M22110007-8</t>
  </si>
  <si>
    <t>111/10/20</t>
  </si>
  <si>
    <t>111020001</t>
  </si>
  <si>
    <t xml:space="preserve">$3,924 </t>
  </si>
  <si>
    <t>M22110020-28</t>
  </si>
  <si>
    <t xml:space="preserve">$3,989 </t>
  </si>
  <si>
    <t>22寄飛行傘公益免費券感謝狀</t>
  </si>
  <si>
    <t xml:space="preserve">$4,009 </t>
  </si>
  <si>
    <t>M22110009</t>
  </si>
  <si>
    <t xml:space="preserve">$4,024 </t>
  </si>
  <si>
    <t>M22110029</t>
  </si>
  <si>
    <t xml:space="preserve">$4,044 </t>
  </si>
  <si>
    <t>M22110030-31</t>
  </si>
  <si>
    <t xml:space="preserve">$4,229 </t>
  </si>
  <si>
    <t>M22110011-18</t>
  </si>
  <si>
    <t xml:space="preserve">$4,234 </t>
  </si>
  <si>
    <t>M22110010</t>
  </si>
  <si>
    <t>111/10/25</t>
  </si>
  <si>
    <t>111025001</t>
  </si>
  <si>
    <t xml:space="preserve">$4,315 </t>
  </si>
  <si>
    <t>M22110038-423</t>
  </si>
  <si>
    <t>111/10/31</t>
  </si>
  <si>
    <t>111031001</t>
  </si>
  <si>
    <t xml:space="preserve">$4,330 </t>
  </si>
  <si>
    <t>M22110054</t>
  </si>
  <si>
    <t xml:space="preserve">$4,511 </t>
  </si>
  <si>
    <t>M22110048-53</t>
  </si>
  <si>
    <t>111/11/10</t>
  </si>
  <si>
    <t>111110001</t>
  </si>
  <si>
    <t xml:space="preserve">$4,516 </t>
  </si>
  <si>
    <t>M22111001</t>
  </si>
  <si>
    <t xml:space="preserve">$4,531 </t>
  </si>
  <si>
    <t>M22111009</t>
  </si>
  <si>
    <t xml:space="preserve">$4,546 </t>
  </si>
  <si>
    <t>M22111007</t>
  </si>
  <si>
    <t>111/11/15</t>
  </si>
  <si>
    <t>111115001</t>
  </si>
  <si>
    <t xml:space="preserve">$6,046 </t>
  </si>
  <si>
    <t>22郵票</t>
  </si>
  <si>
    <t xml:space="preserve">$6,146 </t>
  </si>
  <si>
    <t>22寄提案文件至婦聯會郵資</t>
  </si>
  <si>
    <t xml:space="preserve">$6,534 </t>
  </si>
  <si>
    <t>22園遊券收據9-10月印花稅</t>
  </si>
  <si>
    <t xml:space="preserve">$7,269 </t>
  </si>
  <si>
    <t>22洽新北市府新北幣會議車資</t>
  </si>
  <si>
    <t xml:space="preserve">$7,304 </t>
  </si>
  <si>
    <t>M22111010-12</t>
  </si>
  <si>
    <t>111/11/22</t>
  </si>
  <si>
    <t>111122001</t>
  </si>
  <si>
    <t xml:space="preserve">$7,475 </t>
  </si>
  <si>
    <t>M22111059-64</t>
  </si>
  <si>
    <t xml:space="preserve">$7,975 </t>
  </si>
  <si>
    <t>M22111072</t>
  </si>
  <si>
    <t xml:space="preserve">$9,164 </t>
  </si>
  <si>
    <t>M22111040-57</t>
  </si>
  <si>
    <t xml:space="preserve">$9,199 </t>
  </si>
  <si>
    <t>M22111067-69</t>
  </si>
  <si>
    <t xml:space="preserve">$9,219 </t>
  </si>
  <si>
    <t>M22111070</t>
  </si>
  <si>
    <t>111/11/29</t>
  </si>
  <si>
    <t>111129001</t>
  </si>
  <si>
    <t xml:space="preserve">$9,490 </t>
  </si>
  <si>
    <t>M22111077-87</t>
  </si>
  <si>
    <t xml:space="preserve">$9,510 </t>
  </si>
  <si>
    <t>M22111074</t>
  </si>
  <si>
    <t xml:space="preserve">$9,530 </t>
  </si>
  <si>
    <t>M22111075</t>
  </si>
  <si>
    <t>111/11/30</t>
  </si>
  <si>
    <t>111130001</t>
  </si>
  <si>
    <t xml:space="preserve">$11,249 </t>
  </si>
  <si>
    <t>M22111097-106</t>
  </si>
  <si>
    <t>111/12/13</t>
  </si>
  <si>
    <t>111213001</t>
  </si>
  <si>
    <t xml:space="preserve">$11,307 </t>
  </si>
  <si>
    <t>22寄收據郵資</t>
  </si>
  <si>
    <t xml:space="preserve">$11,327 </t>
  </si>
  <si>
    <t>M22112008</t>
  </si>
  <si>
    <t xml:space="preserve">$13,033 </t>
  </si>
  <si>
    <t>M22112012-2019</t>
  </si>
  <si>
    <t>111/12/16</t>
  </si>
  <si>
    <t>111216001</t>
  </si>
  <si>
    <t xml:space="preserve">$15,023 </t>
  </si>
  <si>
    <t>M22112042-2049</t>
  </si>
  <si>
    <t xml:space="preserve">$15,053 </t>
  </si>
  <si>
    <t>M22112028-29</t>
  </si>
  <si>
    <t xml:space="preserve">$15,088 </t>
  </si>
  <si>
    <t>M22112039-41</t>
  </si>
  <si>
    <t>111/12/23</t>
  </si>
  <si>
    <t>111223001</t>
  </si>
  <si>
    <t xml:space="preserve">$16,088 </t>
  </si>
  <si>
    <t>22寄收據郵票</t>
  </si>
  <si>
    <t xml:space="preserve">$16,236 </t>
  </si>
  <si>
    <t>22寄感謝狀郵資</t>
  </si>
  <si>
    <t xml:space="preserve">$16,256 </t>
  </si>
  <si>
    <t>M22112069</t>
  </si>
  <si>
    <t>111/12/28</t>
  </si>
  <si>
    <t>111228001</t>
  </si>
  <si>
    <t xml:space="preserve">$16,326 </t>
  </si>
  <si>
    <t>M22112078-81</t>
  </si>
  <si>
    <t>111/12/31</t>
  </si>
  <si>
    <t>111231001</t>
  </si>
  <si>
    <t xml:space="preserve">$16,346 </t>
  </si>
  <si>
    <t>M22112097-98</t>
  </si>
  <si>
    <t xml:space="preserve">$17,268 </t>
  </si>
  <si>
    <t>M22112084-96</t>
  </si>
  <si>
    <t xml:space="preserve">$17,298 </t>
  </si>
  <si>
    <t>12月劃撥捐轉勸募</t>
  </si>
  <si>
    <t>111231004</t>
  </si>
  <si>
    <t xml:space="preserve">$17,604 </t>
  </si>
  <si>
    <t>M22112098國外匯入USD19962</t>
  </si>
  <si>
    <t xml:space="preserve">$18,095 </t>
  </si>
  <si>
    <t>M22112101-2永豐捐</t>
  </si>
  <si>
    <t>112/01/17</t>
  </si>
  <si>
    <t>120117001</t>
  </si>
  <si>
    <t xml:space="preserve">$18,130 </t>
  </si>
  <si>
    <t>M22201013-14</t>
  </si>
  <si>
    <t>112/01/31</t>
  </si>
  <si>
    <t>120131001</t>
  </si>
  <si>
    <t xml:space="preserve">$19,353 </t>
  </si>
  <si>
    <t>M22201027-1089</t>
  </si>
  <si>
    <t xml:space="preserve">$19,408 </t>
  </si>
  <si>
    <t>M22201022-1025</t>
  </si>
  <si>
    <t>112/02/09</t>
  </si>
  <si>
    <t>120209001</t>
  </si>
  <si>
    <t xml:space="preserve">$19,420 </t>
  </si>
  <si>
    <t>22沖捐款誤入</t>
  </si>
  <si>
    <t xml:space="preserve">$19,978 </t>
  </si>
  <si>
    <t>M22202007-2036</t>
  </si>
  <si>
    <t xml:space="preserve">$19,993 </t>
  </si>
  <si>
    <t>M22202051-52</t>
  </si>
  <si>
    <t xml:space="preserve">$20,028 </t>
  </si>
  <si>
    <t>M22202005-6</t>
  </si>
  <si>
    <t>112/02/15</t>
  </si>
  <si>
    <t>120215001</t>
  </si>
  <si>
    <t xml:space="preserve">$20,078 </t>
  </si>
  <si>
    <t>M22202063-65</t>
  </si>
  <si>
    <t xml:space="preserve">$20,118 </t>
  </si>
  <si>
    <t>M22202067-69</t>
  </si>
  <si>
    <t>112/02/28</t>
  </si>
  <si>
    <t>120228001</t>
  </si>
  <si>
    <t xml:space="preserve">$21,362 </t>
  </si>
  <si>
    <t>M22202097-2162</t>
  </si>
  <si>
    <t xml:space="preserve">$21,382 </t>
  </si>
  <si>
    <t>M22202096</t>
  </si>
  <si>
    <t xml:space="preserve">$29,054 </t>
  </si>
  <si>
    <t>M22202163-2390</t>
  </si>
  <si>
    <t>112/03/03</t>
  </si>
  <si>
    <t>120303001</t>
  </si>
  <si>
    <t xml:space="preserve">$30,054 </t>
  </si>
  <si>
    <t>22郵資郵票</t>
  </si>
  <si>
    <t xml:space="preserve">$30,774 </t>
  </si>
  <si>
    <t>112/03/14</t>
  </si>
  <si>
    <t>120314001</t>
  </si>
  <si>
    <t xml:space="preserve">$31,274 </t>
  </si>
  <si>
    <t>M22203011</t>
  </si>
  <si>
    <t xml:space="preserve">$31,289 </t>
  </si>
  <si>
    <t>M22203004-5</t>
  </si>
  <si>
    <t xml:space="preserve">$31,309 </t>
  </si>
  <si>
    <t>M22203013-14</t>
  </si>
  <si>
    <t>112/03/24</t>
  </si>
  <si>
    <t>120324001</t>
  </si>
  <si>
    <t xml:space="preserve">$32,325 </t>
  </si>
  <si>
    <t xml:space="preserve">$32,345 </t>
  </si>
  <si>
    <t>M22203015</t>
  </si>
  <si>
    <t xml:space="preserve">$32,360 </t>
  </si>
  <si>
    <t>M22203016</t>
  </si>
  <si>
    <t>112/03/31</t>
  </si>
  <si>
    <t>120331001</t>
  </si>
  <si>
    <t xml:space="preserve">$33,656 </t>
  </si>
  <si>
    <t>M22203020-86</t>
  </si>
  <si>
    <t xml:space="preserve">$34,600 </t>
  </si>
  <si>
    <t>M22203087-3126</t>
  </si>
  <si>
    <t>112/04/18</t>
  </si>
  <si>
    <t>120418001</t>
  </si>
  <si>
    <t xml:space="preserve">$34,643 </t>
  </si>
  <si>
    <t>M22204001-4002</t>
  </si>
  <si>
    <t xml:space="preserve">$34,658 </t>
  </si>
  <si>
    <t>M22204003-4004</t>
  </si>
  <si>
    <t xml:space="preserve">$34,673 </t>
  </si>
  <si>
    <t>M22204005</t>
  </si>
  <si>
    <t xml:space="preserve">$34,693 </t>
  </si>
  <si>
    <t>M22204006-4007</t>
  </si>
  <si>
    <t xml:space="preserve">$34,713 </t>
  </si>
  <si>
    <t>M22204008</t>
  </si>
  <si>
    <t>112/04/20</t>
  </si>
  <si>
    <t>120420001</t>
  </si>
  <si>
    <t xml:space="preserve">$34,728 </t>
  </si>
  <si>
    <t>M22204011</t>
  </si>
  <si>
    <t>112/04/30</t>
  </si>
  <si>
    <t>120430001</t>
  </si>
  <si>
    <t xml:space="preserve">$35,753 </t>
  </si>
  <si>
    <t>20郵票郵資</t>
  </si>
  <si>
    <t xml:space="preserve">$36,905 </t>
  </si>
  <si>
    <t>M22204038-4101</t>
  </si>
  <si>
    <t xml:space="preserve">$36,972 </t>
  </si>
  <si>
    <t>M22204105</t>
  </si>
  <si>
    <t xml:space="preserve">$37,254 </t>
  </si>
  <si>
    <t>M22204012-4037</t>
  </si>
  <si>
    <t xml:space="preserve">$37,399 </t>
  </si>
  <si>
    <t>M22204106-4115</t>
  </si>
  <si>
    <t xml:space="preserve">$37,419 </t>
  </si>
  <si>
    <t>M22204102</t>
  </si>
  <si>
    <t xml:space="preserve">$37,439 </t>
  </si>
  <si>
    <t>M22204104</t>
  </si>
  <si>
    <t>112/05/05</t>
  </si>
  <si>
    <t>120505001</t>
  </si>
  <si>
    <t xml:space="preserve">$38,034 </t>
  </si>
  <si>
    <t>M22205001-5049</t>
  </si>
  <si>
    <t>112/05/11</t>
  </si>
  <si>
    <t>120511001</t>
  </si>
  <si>
    <t xml:space="preserve">$38,049 </t>
  </si>
  <si>
    <t>M22205052-5053</t>
  </si>
  <si>
    <t>112/05/23</t>
  </si>
  <si>
    <t>120523001</t>
  </si>
  <si>
    <t xml:space="preserve">$40,120 </t>
  </si>
  <si>
    <t>M22205054-5079</t>
  </si>
  <si>
    <t xml:space="preserve">$41,244 </t>
  </si>
  <si>
    <t>M22205080-5142</t>
  </si>
  <si>
    <t>112/05/31</t>
  </si>
  <si>
    <t>120531001</t>
  </si>
  <si>
    <t xml:space="preserve">$41,361 </t>
  </si>
  <si>
    <t>M22205150-5157</t>
  </si>
  <si>
    <t xml:space="preserve">$41,435 </t>
  </si>
  <si>
    <t>M22205148-5149</t>
  </si>
  <si>
    <t xml:space="preserve">$41,470 </t>
  </si>
  <si>
    <t>M22205143-5145</t>
  </si>
  <si>
    <t xml:space="preserve">$41,485 </t>
  </si>
  <si>
    <t>M22205146</t>
  </si>
  <si>
    <t>112/06/09</t>
  </si>
  <si>
    <t>120609001</t>
  </si>
  <si>
    <t xml:space="preserve">$42,075 </t>
  </si>
  <si>
    <t>M22206001-6047</t>
  </si>
  <si>
    <t xml:space="preserve">$42,085 </t>
  </si>
  <si>
    <t>112/06/20</t>
  </si>
  <si>
    <t>120620001</t>
  </si>
  <si>
    <t xml:space="preserve">$42,585 </t>
  </si>
  <si>
    <t>M22206054</t>
  </si>
  <si>
    <t xml:space="preserve">$42,650 </t>
  </si>
  <si>
    <t>M22206048-6053</t>
  </si>
  <si>
    <t>112/06/30</t>
  </si>
  <si>
    <t>120630001</t>
  </si>
  <si>
    <t xml:space="preserve">$43,798 </t>
  </si>
  <si>
    <t>M22206057-6119</t>
  </si>
  <si>
    <t xml:space="preserve">$44,104 </t>
  </si>
  <si>
    <t>M22206120-6145</t>
  </si>
  <si>
    <t xml:space="preserve">$44,124 </t>
  </si>
  <si>
    <t>M22206055</t>
  </si>
  <si>
    <t>112/07/10</t>
  </si>
  <si>
    <t>120710001</t>
  </si>
  <si>
    <t xml:space="preserve">$44,397 </t>
  </si>
  <si>
    <t>M22207001-7029</t>
  </si>
  <si>
    <t xml:space="preserve">$44,407 </t>
  </si>
  <si>
    <t>M22207001-7029匯費</t>
  </si>
  <si>
    <t>112/07/18</t>
  </si>
  <si>
    <t>120718001</t>
  </si>
  <si>
    <t xml:space="preserve">$44,465 </t>
  </si>
  <si>
    <t>M22207034-37</t>
  </si>
  <si>
    <t xml:space="preserve">$44,480 </t>
  </si>
  <si>
    <t>M22207032</t>
  </si>
  <si>
    <t xml:space="preserve">$44,500 </t>
  </si>
  <si>
    <t>M22207038</t>
  </si>
  <si>
    <t>112/07/31</t>
  </si>
  <si>
    <t>120731001</t>
  </si>
  <si>
    <t xml:space="preserve">$45,000 </t>
  </si>
  <si>
    <t>M22207043-7069</t>
  </si>
  <si>
    <t xml:space="preserve">$45,020 </t>
  </si>
  <si>
    <t>M22207039-7040</t>
  </si>
  <si>
    <t xml:space="preserve">$45,035 </t>
  </si>
  <si>
    <t>M22207041</t>
  </si>
  <si>
    <t>112/08/14</t>
  </si>
  <si>
    <t>120814001</t>
  </si>
  <si>
    <t xml:space="preserve">$45,376 </t>
  </si>
  <si>
    <t>M22208002-8031</t>
  </si>
  <si>
    <t xml:space="preserve">$45,386 </t>
  </si>
  <si>
    <t>M22208002-8031匯費</t>
  </si>
  <si>
    <t xml:space="preserve">$1,200 </t>
  </si>
  <si>
    <t xml:space="preserve">$46,586 </t>
  </si>
  <si>
    <t>M22208036-8101</t>
  </si>
  <si>
    <t xml:space="preserve">$46,627 </t>
  </si>
  <si>
    <t>M22208146-8148</t>
  </si>
  <si>
    <t xml:space="preserve">$46,677 </t>
  </si>
  <si>
    <t>M22208032-34</t>
  </si>
  <si>
    <t xml:space="preserve">$46,692 </t>
  </si>
  <si>
    <t>M22208102</t>
  </si>
  <si>
    <t xml:space="preserve">$46,712 </t>
  </si>
  <si>
    <t>M22208149-8150</t>
  </si>
  <si>
    <t xml:space="preserve">$46,848 </t>
  </si>
  <si>
    <t>M22208214-8224</t>
  </si>
  <si>
    <t xml:space="preserve">$47,761 </t>
  </si>
  <si>
    <t>M22208162-8210綠界</t>
  </si>
  <si>
    <t xml:space="preserve">$47,788 </t>
  </si>
  <si>
    <t>M22208211-8212綠界</t>
  </si>
  <si>
    <t xml:space="preserve">$47,952 </t>
  </si>
  <si>
    <t>M22208151-8161.8213</t>
  </si>
  <si>
    <t xml:space="preserve">$47,967 </t>
  </si>
  <si>
    <t>M22208225</t>
  </si>
  <si>
    <t xml:space="preserve">$47,987 </t>
  </si>
  <si>
    <t>M22208226</t>
  </si>
  <si>
    <t>112/08/17</t>
  </si>
  <si>
    <t>120817001</t>
  </si>
  <si>
    <t xml:space="preserve">$48,063 </t>
  </si>
  <si>
    <t>8/15-8/17永豐捐*8</t>
  </si>
  <si>
    <t>112/08/24</t>
  </si>
  <si>
    <t>120824001</t>
  </si>
  <si>
    <t xml:space="preserve">$48,210 </t>
  </si>
  <si>
    <t>23街口捐8/15-22</t>
  </si>
  <si>
    <t xml:space="preserve">$48,220 </t>
  </si>
  <si>
    <t>23街口捐8/15-22撥款匯費</t>
  </si>
  <si>
    <t xml:space="preserve">$48,337 </t>
  </si>
  <si>
    <t>永豐8/18捐*3</t>
  </si>
  <si>
    <t xml:space="preserve">$48,350 </t>
  </si>
  <si>
    <t>永豐8/21捐*3</t>
  </si>
  <si>
    <t>112/08/31</t>
  </si>
  <si>
    <t>120831001</t>
  </si>
  <si>
    <t xml:space="preserve">$48,365 </t>
  </si>
  <si>
    <t>M232082301手續費</t>
  </si>
  <si>
    <t xml:space="preserve">$48,375 </t>
  </si>
  <si>
    <t>M232082301匯費</t>
  </si>
  <si>
    <t xml:space="preserve">$48,449 </t>
  </si>
  <si>
    <t>M232081707.M232082002</t>
  </si>
  <si>
    <t xml:space="preserve">$48,521 </t>
  </si>
  <si>
    <t>M232082502-2504</t>
  </si>
  <si>
    <t xml:space="preserve">$48,530 </t>
  </si>
  <si>
    <t>M232082702</t>
  </si>
  <si>
    <t xml:space="preserve">$0 </t>
  </si>
  <si>
    <t>客戶別小計:NT$</t>
  </si>
  <si>
    <t>捐款好禮</t>
  </si>
  <si>
    <t xml:space="preserve">$11,012 </t>
  </si>
  <si>
    <t>22捐款好米1Kg*100包*110及匯費</t>
  </si>
  <si>
    <t>M030</t>
  </si>
  <si>
    <t xml:space="preserve">$31,012 </t>
  </si>
  <si>
    <t>22捐款好禮葡萄乾120包</t>
  </si>
  <si>
    <t xml:space="preserve">$34,162 </t>
  </si>
  <si>
    <t>22捐款好禮住宿DEM直橫2式</t>
  </si>
  <si>
    <t>園遊會</t>
  </si>
  <si>
    <t xml:space="preserve">$870 </t>
  </si>
  <si>
    <t>22園遊會籌備誤餐6人</t>
  </si>
  <si>
    <t>M060</t>
  </si>
  <si>
    <t xml:space="preserve">$40,560 </t>
  </si>
  <si>
    <t>22聖誕園遊券2萬張</t>
  </si>
  <si>
    <t xml:space="preserve">$44,760 </t>
  </si>
  <si>
    <t>22園遊會網頁文宣</t>
  </si>
  <si>
    <t xml:space="preserve">$58,840 </t>
  </si>
  <si>
    <t>22義賣園遊會說明會誤餐143人</t>
  </si>
  <si>
    <t xml:space="preserve">$62,502 </t>
  </si>
  <si>
    <t>22園遊會喜樂廚房食材</t>
  </si>
  <si>
    <t xml:space="preserve">$62,610 </t>
  </si>
  <si>
    <t>22園遊會摸彩箱包裝紙</t>
  </si>
  <si>
    <t xml:space="preserve">$63,610 </t>
  </si>
  <si>
    <t>22園遊會清理遊戲設施誤餐11人</t>
  </si>
  <si>
    <t>111/12/06</t>
  </si>
  <si>
    <t>111206001</t>
  </si>
  <si>
    <t xml:space="preserve">$64,282 </t>
  </si>
  <si>
    <t>22園遊會攤位編號護貝膠膜</t>
  </si>
  <si>
    <t xml:space="preserve">$65,857 </t>
  </si>
  <si>
    <t>22直式園遊券EDM</t>
  </si>
  <si>
    <t xml:space="preserve">$82,977 </t>
  </si>
  <si>
    <t>22園遊會12/14-18公共意外險</t>
  </si>
  <si>
    <t xml:space="preserve">$85,602 </t>
  </si>
  <si>
    <t>22園遊會券黏貼單5000張</t>
  </si>
  <si>
    <t xml:space="preserve">$91,304 </t>
  </si>
  <si>
    <t>22園遊會攤位及售票亭文具</t>
  </si>
  <si>
    <t xml:space="preserve">$108,944 </t>
  </si>
  <si>
    <t>22園遊會券加印6000張</t>
  </si>
  <si>
    <t xml:space="preserve">$110,067 </t>
  </si>
  <si>
    <t>22園遊會口哨電池束帶長尾夾</t>
  </si>
  <si>
    <t xml:space="preserve">$111,694 </t>
  </si>
  <si>
    <t>22園遊會筆膠帶瓦楞口哨暖包等</t>
  </si>
  <si>
    <t xml:space="preserve">$112,064 </t>
  </si>
  <si>
    <t>22園遊會文宣回程車資</t>
  </si>
  <si>
    <t xml:space="preserve">$112,904 </t>
  </si>
  <si>
    <t>22園遊會交安車資1台等財務</t>
  </si>
  <si>
    <t xml:space="preserve">$160,154 </t>
  </si>
  <si>
    <t>22園遊會清潔費慶桓</t>
  </si>
  <si>
    <t xml:space="preserve">$160,703 </t>
  </si>
  <si>
    <t>22園遊會摸彩箱4個</t>
  </si>
  <si>
    <t xml:space="preserve">$811,913 </t>
  </si>
  <si>
    <t>22園遊會硬體音響帳篷桌椅防墊</t>
  </si>
  <si>
    <t xml:space="preserve">$812,921 </t>
  </si>
  <si>
    <t>22園遊會海報直橫式</t>
  </si>
  <si>
    <t xml:space="preserve">$817,903 </t>
  </si>
  <si>
    <t>22園遊會攤#609花文具等</t>
  </si>
  <si>
    <t xml:space="preserve">$818,263 </t>
  </si>
  <si>
    <t>22園遊會攤#609停車費</t>
  </si>
  <si>
    <t xml:space="preserve">$834,801 </t>
  </si>
  <si>
    <t>22園遊會攤#640食材餐具瓦斯文具</t>
  </si>
  <si>
    <t xml:space="preserve">$836,556 </t>
  </si>
  <si>
    <t>22園遊會攤#642遊戲獎勵零食</t>
  </si>
  <si>
    <t xml:space="preserve">$837,096 </t>
  </si>
  <si>
    <t>22園遊會攤#607停車費</t>
  </si>
  <si>
    <t xml:space="preserve">$843,711 </t>
  </si>
  <si>
    <t>22園遊會救護車費及棉籤</t>
  </si>
  <si>
    <t xml:space="preserve">$843,780 </t>
  </si>
  <si>
    <t>22園遊會救護車棉籤</t>
  </si>
  <si>
    <t xml:space="preserve">$849,060 </t>
  </si>
  <si>
    <t>22園遊會行政人員便當*66</t>
  </si>
  <si>
    <t xml:space="preserve">$870,060 </t>
  </si>
  <si>
    <t>22園遊會場地清潔廢棄物清運</t>
  </si>
  <si>
    <t xml:space="preserve">$880,060 </t>
  </si>
  <si>
    <t>22園遊會鼓勵中區據點北上車資</t>
  </si>
  <si>
    <t xml:space="preserve">$926,555 </t>
  </si>
  <si>
    <t>22園遊會喜樂媽媽食材</t>
  </si>
  <si>
    <t xml:space="preserve">$936,515 </t>
  </si>
  <si>
    <t>22園遊會北區課陪據點設攤餐盒40</t>
  </si>
  <si>
    <t xml:space="preserve">$1,008,645 </t>
  </si>
  <si>
    <t>22園遊會廚房喜樂媽媽食材</t>
  </si>
  <si>
    <t>111231003</t>
  </si>
  <si>
    <t xml:space="preserve">$2,246,211 </t>
  </si>
  <si>
    <t>22園遊會攤位成本補助</t>
  </si>
  <si>
    <t xml:space="preserve">$2,255,071 </t>
  </si>
  <si>
    <t>22園遊會攤位停車費</t>
  </si>
  <si>
    <t xml:space="preserve">$2,543,026 </t>
  </si>
  <si>
    <t>22捐贈物資義賣成本估價</t>
  </si>
  <si>
    <t xml:space="preserve">$2,565,363 </t>
  </si>
  <si>
    <t>22印花稅11-12月</t>
  </si>
  <si>
    <t xml:space="preserve">$330 </t>
  </si>
  <si>
    <t xml:space="preserve">$2,565,693 </t>
  </si>
  <si>
    <t>22園遊會攤位#428停車費</t>
  </si>
  <si>
    <t xml:space="preserve">$2,566,773 </t>
  </si>
  <si>
    <t>22園遊會籌會誤餐12人</t>
  </si>
  <si>
    <t xml:space="preserve">$2,567,839 </t>
  </si>
  <si>
    <t>22園遊會籌備誤餐7人</t>
  </si>
  <si>
    <t xml:space="preserve">$2,568,018 </t>
  </si>
  <si>
    <t>23園遊會4籌飲品牛奶(加咖啡)</t>
  </si>
  <si>
    <t xml:space="preserve">$2,571,798 </t>
  </si>
  <si>
    <t>23喜樂廚房貼紙</t>
  </si>
  <si>
    <t>募影片行政</t>
  </si>
  <si>
    <t>22陪讀募款影片會議誤餐</t>
  </si>
  <si>
    <t>M080</t>
  </si>
  <si>
    <t>22募影會議誤餐6人</t>
  </si>
  <si>
    <t xml:space="preserve">$1,540 </t>
  </si>
  <si>
    <t>22拍攝兆紳個案影片誤餐3人</t>
  </si>
  <si>
    <t xml:space="preserve">$1,674 </t>
  </si>
  <si>
    <t>22拍攝影片清寒小禮蛋2盒</t>
  </si>
  <si>
    <t>合    計:</t>
  </si>
  <si>
    <t xml:space="preserve">$2,656,164 </t>
  </si>
  <si>
    <t>會計科目:6210-0011 勸募專案-行政勞務</t>
  </si>
  <si>
    <t>小蘋果行政</t>
  </si>
  <si>
    <t xml:space="preserve">$3,024 </t>
  </si>
  <si>
    <t>22綺key收回蘋果資料$168*18hrs</t>
  </si>
  <si>
    <t>M010</t>
  </si>
  <si>
    <t xml:space="preserve">$6,552 </t>
  </si>
  <si>
    <t>22蘋果撲滿設攤及整理8月21h*168</t>
  </si>
  <si>
    <t xml:space="preserve">$9,240 </t>
  </si>
  <si>
    <t>22蘋果設攤16hr*168</t>
  </si>
  <si>
    <t xml:space="preserve">$12,600 </t>
  </si>
  <si>
    <t>22整理蘋果及設攤10月20h*168</t>
  </si>
  <si>
    <t xml:space="preserve">$16,464 </t>
  </si>
  <si>
    <t>22整理蘋果及設攤168*23h</t>
  </si>
  <si>
    <t xml:space="preserve">$19,488 </t>
  </si>
  <si>
    <t>22整理蘋果撲滿18h*168</t>
  </si>
  <si>
    <t xml:space="preserve">$24,326 </t>
  </si>
  <si>
    <t>22龔綺keyin蘋果收回資料9-12月</t>
  </si>
  <si>
    <t xml:space="preserve">$25,382 </t>
  </si>
  <si>
    <t>22蘋果設攤6h*176</t>
  </si>
  <si>
    <t xml:space="preserve">$26,614 </t>
  </si>
  <si>
    <t>22小蘋果2月設攤$176*7hr</t>
  </si>
  <si>
    <t xml:space="preserve">$30,838 </t>
  </si>
  <si>
    <t>22設蘋果攤整理搬運3月$176*24h</t>
  </si>
  <si>
    <t xml:space="preserve">$34,358 </t>
  </si>
  <si>
    <t>22蘋果設攤176*8h整理176*12h</t>
  </si>
  <si>
    <t xml:space="preserve">$35,766 </t>
  </si>
  <si>
    <t>22小蘋果設攤及整理8H*176</t>
  </si>
  <si>
    <t xml:space="preserve">$36,294 </t>
  </si>
  <si>
    <t>22主日蘋果設攤176*1h*3天</t>
  </si>
  <si>
    <t xml:space="preserve">$36,998 </t>
  </si>
  <si>
    <t>22剖蘋果整理176*4h</t>
  </si>
  <si>
    <t xml:space="preserve">$38,846 </t>
  </si>
  <si>
    <t>22蘋果設攤及剖果整理10.5h</t>
  </si>
  <si>
    <t xml:space="preserve">$39,550 </t>
  </si>
  <si>
    <t>23主日8月蘋果設攤4h</t>
  </si>
  <si>
    <t xml:space="preserve">$40,078 </t>
  </si>
  <si>
    <t>23主日8月搬運蘋果3h</t>
  </si>
  <si>
    <t xml:space="preserve">$22,000 </t>
  </si>
  <si>
    <t>22園遊會清理充氣遊戲設施11人5h</t>
  </si>
  <si>
    <t xml:space="preserve">$32,000 </t>
  </si>
  <si>
    <t>22園遊會橫式DEM券雙面設計暄錡</t>
  </si>
  <si>
    <t xml:space="preserve">$36,032 </t>
  </si>
  <si>
    <t>22園遊會物資整理24h*168</t>
  </si>
  <si>
    <t>其他募行政</t>
  </si>
  <si>
    <t xml:space="preserve">$1,176 </t>
  </si>
  <si>
    <t>22園遊會後義賣商品補貨7h*168</t>
  </si>
  <si>
    <t>M070</t>
  </si>
  <si>
    <t xml:space="preserve">$77,286 </t>
  </si>
  <si>
    <t>總    計:</t>
  </si>
  <si>
    <t xml:space="preserve">$2,733,450 </t>
  </si>
  <si>
    <t>製表人: annie                    第 6 頁(共 6 頁,列印結束)                   列印日期: 112/09/07</t>
  </si>
  <si>
    <t>財團法人新北市私立新希望基金會</t>
  </si>
  <si>
    <t>辦理2022給夢想一雙翅膀活動計畫書</t>
  </si>
  <si>
    <t>目的</t>
  </si>
  <si>
    <t>作為本會1年全台42〜45處課後陪讀關懷據點1000人次學童，500戶弱勢家庭。提供全人關懷與社會各項服務含災害緊急應變，照顧弱勢家庭（孩子）、獨居長者及關懷監獄受刑人翻轉生命重新面對人生，另透過專案國外援助關懷國際弱勢族群等。</t>
  </si>
  <si>
    <t>緣起</t>
  </si>
  <si>
    <t>活動經費</t>
  </si>
  <si>
    <t>活動日期</t>
  </si>
  <si>
    <t>111/08/15 至 112/08/14</t>
  </si>
  <si>
    <t>活動地區</t>
  </si>
  <si>
    <t>全國性</t>
  </si>
  <si>
    <t>活動方式</t>
  </si>
  <si>
    <t>徵信方式</t>
  </si>
  <si>
    <t>1.個人或企業捐款者本會均開立正式捐款收據，作為捐款憑證。</t>
  </si>
  <si>
    <t>2.定期每6個月將捐款明細及辦理情形公告並於本會網站https://newhope.tw/</t>
  </si>
  <si>
    <t>3.活動結束及財物使用完畢後，除將辦理情形、捐款明細、執行成果報告等報請主管機關查備外，並於本會官網公告及公開徵信。</t>
  </si>
  <si>
    <t>經費概算</t>
    <phoneticPr fontId="2" type="noConversion"/>
  </si>
  <si>
    <t>項目</t>
  </si>
  <si>
    <t>明細說明（單價及數量應載明）</t>
  </si>
  <si>
    <t>金額</t>
  </si>
  <si>
    <t>備註</t>
  </si>
  <si>
    <t>辦理募款活動經費</t>
    <phoneticPr fontId="2" type="noConversion"/>
  </si>
  <si>
    <t>愛心義賣園遊會或其他餐會、音樂會＄140萬元，</t>
  </si>
  <si>
    <t>愛心撲滿活動＄15萬元、捐款好禮活動5萬元</t>
  </si>
  <si>
    <t>如今年因疫情無法舉理，則透過網路行銷等</t>
  </si>
  <si>
    <t>人事費</t>
  </si>
  <si>
    <r>
      <rPr>
        <b/>
        <sz val="12"/>
        <color rgb="FF0070C0"/>
        <rFont val="細明體"/>
        <family val="3"/>
        <charset val="136"/>
      </rPr>
      <t>刊物</t>
    </r>
    <r>
      <rPr>
        <sz val="12"/>
        <color theme="1"/>
        <rFont val="細明體"/>
        <family val="3"/>
        <charset val="136"/>
      </rPr>
      <t>-募款書等編製費（</t>
    </r>
    <r>
      <rPr>
        <b/>
        <sz val="12"/>
        <color rgb="FF0070C0"/>
        <rFont val="細明體"/>
        <family val="3"/>
        <charset val="136"/>
      </rPr>
      <t>文編/美編/攝影</t>
    </r>
    <r>
      <rPr>
        <sz val="12"/>
        <color theme="1"/>
        <rFont val="細明體"/>
        <family val="3"/>
        <charset val="136"/>
      </rPr>
      <t>）5萬元、</t>
    </r>
    <r>
      <rPr>
        <b/>
        <sz val="12"/>
        <color rgb="FF0070C0"/>
        <rFont val="細明體"/>
        <family val="3"/>
        <charset val="136"/>
      </rPr>
      <t>影片拍攝與製作費</t>
    </r>
    <r>
      <rPr>
        <sz val="12"/>
        <color theme="1"/>
        <rFont val="細明體"/>
        <family val="3"/>
        <charset val="136"/>
      </rPr>
      <t>5萬元、臨時行政勞務費5萬元</t>
    </r>
    <phoneticPr fontId="2" type="noConversion"/>
  </si>
  <si>
    <t>業務費整體文宣品/影片製作費</t>
  </si>
  <si>
    <t>募款書印製費5萬；募款影片（音樂）製作、相關耗材費及工作差旅費5萬。</t>
  </si>
  <si>
    <t>勸募活動期間行政雜支</t>
  </si>
  <si>
    <t xml:space="preserve">活動簡訊、會議、匯費、物資運費、車資、製感謝狀、郵資等雜項支出費用。   </t>
  </si>
  <si>
    <t>合計</t>
  </si>
  <si>
    <t>2,050,000元整</t>
  </si>
  <si>
    <t>經費來源</t>
  </si>
  <si>
    <t>預定籌募金額</t>
  </si>
  <si>
    <t>20,000,000元整</t>
  </si>
  <si>
    <t xml:space="preserve">一、勸募活動所得在新臺幣一千萬元以下者，為百分之十五。 </t>
  </si>
  <si>
    <t xml:space="preserve">二、勸募活動所得超過新臺幣一千萬元未逾新臺幣一億元者，為新臺幣一百五十萬元加超過新臺幣一千萬元部分之百分之八。 </t>
  </si>
  <si>
    <t>三、勸募活動所得超過新臺幣一億元者，為新臺幣八百七十萬元加超過新臺幣一億元部分之百分之一。</t>
  </si>
  <si>
    <r>
      <t>第十七條　勸募團體辦理勸募活動之</t>
    </r>
    <r>
      <rPr>
        <b/>
        <sz val="13"/>
        <color rgb="FF222222"/>
        <rFont val="SimSun"/>
        <charset val="134"/>
      </rPr>
      <t>必要支出</t>
    </r>
    <r>
      <rPr>
        <sz val="13"/>
        <color rgb="FF222222"/>
        <rFont val="Arial Unicode MS"/>
        <family val="2"/>
        <charset val="136"/>
      </rPr>
      <t xml:space="preserve">，得於下列範圍內，由勸募活動所得支應： </t>
    </r>
  </si>
  <si>
    <t>必要開支</t>
    <phoneticPr fontId="2" type="noConversion"/>
  </si>
  <si>
    <r>
      <t>二、勸募活動所得超過新臺幣一千萬元未逾新臺幣一億元者，為新臺幣</t>
    </r>
    <r>
      <rPr>
        <sz val="12"/>
        <color rgb="FFFF0000"/>
        <rFont val="新細明體"/>
        <family val="1"/>
        <charset val="136"/>
        <scheme val="minor"/>
      </rPr>
      <t>一百五十萬元</t>
    </r>
    <phoneticPr fontId="2" type="noConversion"/>
  </si>
  <si>
    <r>
      <rPr>
        <sz val="12"/>
        <color rgb="FFFF0000"/>
        <rFont val="新細明體"/>
        <family val="1"/>
        <charset val="136"/>
        <scheme val="minor"/>
      </rPr>
      <t>加</t>
    </r>
    <r>
      <rPr>
        <sz val="12"/>
        <color theme="1"/>
        <rFont val="新細明體"/>
        <family val="2"/>
        <charset val="136"/>
        <scheme val="minor"/>
      </rPr>
      <t>超過新臺幣一千萬元部分之</t>
    </r>
    <r>
      <rPr>
        <sz val="12"/>
        <color rgb="FFFF0000"/>
        <rFont val="新細明體"/>
        <family val="1"/>
        <charset val="136"/>
        <scheme val="minor"/>
      </rPr>
      <t>百分之八</t>
    </r>
    <r>
      <rPr>
        <sz val="12"/>
        <color theme="1"/>
        <rFont val="新細明體"/>
        <family val="2"/>
        <charset val="136"/>
        <scheme val="minor"/>
      </rPr>
      <t xml:space="preserve">。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</si>
</sst>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76" formatCode="#,##0_);[Red]\(#,##0\)"/>
    <numFmt numFmtId="177" formatCode="#,##0_ "/>
  </numFmts>
  <fonts count="3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3"/>
      <name val="標楷體"/>
      <family val="4"/>
      <charset val="136"/>
    </font>
    <font>
      <b/>
      <sz val="9"/>
      <name val="標楷體"/>
      <family val="4"/>
      <charset val="136"/>
    </font>
    <font>
      <sz val="13"/>
      <name val="標楷體"/>
      <family val="4"/>
      <charset val="136"/>
    </font>
    <font>
      <sz val="12"/>
      <name val="標楷體"/>
      <family val="4"/>
      <charset val="136"/>
    </font>
    <font>
      <b/>
      <sz val="13"/>
      <color rgb="FF0000FF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FF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3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8"/>
      <name val="細明體"/>
      <family val="3"/>
      <charset val="136"/>
    </font>
    <font>
      <sz val="11"/>
      <color theme="1"/>
      <name val="新細明體"/>
      <family val="2"/>
      <charset val="136"/>
      <scheme val="minor"/>
    </font>
    <font>
      <sz val="9"/>
      <color rgb="FFFF0000"/>
      <name val="細明體"/>
      <family val="3"/>
      <charset val="136"/>
    </font>
    <font>
      <sz val="12"/>
      <color rgb="FFFF0000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u/>
      <sz val="18"/>
      <name val="細明體"/>
      <family val="3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  <font>
      <sz val="10"/>
      <color theme="1"/>
      <name val="Times New Roman"/>
      <family val="1"/>
    </font>
    <font>
      <sz val="12"/>
      <color theme="1"/>
      <name val="新細明體"/>
      <family val="1"/>
      <charset val="136"/>
    </font>
    <font>
      <b/>
      <sz val="12"/>
      <color rgb="FF0070C0"/>
      <name val="細明體"/>
      <family val="3"/>
      <charset val="136"/>
    </font>
    <font>
      <sz val="13"/>
      <color rgb="FF222222"/>
      <name val="SimSun"/>
      <charset val="134"/>
    </font>
    <font>
      <b/>
      <sz val="13"/>
      <color rgb="FF222222"/>
      <name val="SimSun"/>
      <charset val="134"/>
    </font>
    <font>
      <sz val="13"/>
      <color rgb="FF222222"/>
      <name val="Arial Unicode MS"/>
      <family val="2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2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vertical="center"/>
    </xf>
    <xf numFmtId="177" fontId="6" fillId="2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176" fontId="11" fillId="0" borderId="2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12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>
      <alignment vertical="center"/>
    </xf>
    <xf numFmtId="0" fontId="1" fillId="0" borderId="0" xfId="1">
      <alignment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3" fontId="16" fillId="0" borderId="0" xfId="1" applyNumberFormat="1" applyFont="1" applyAlignment="1">
      <alignment horizontal="right"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>
      <alignment vertical="center"/>
    </xf>
    <xf numFmtId="3" fontId="19" fillId="0" borderId="0" xfId="1" applyNumberFormat="1" applyFont="1" applyAlignment="1">
      <alignment horizontal="right" vertical="center"/>
    </xf>
    <xf numFmtId="0" fontId="21" fillId="0" borderId="0" xfId="1" applyFont="1">
      <alignment vertical="center"/>
    </xf>
    <xf numFmtId="0" fontId="22" fillId="0" borderId="0" xfId="0" applyFont="1">
      <alignment vertical="center"/>
    </xf>
    <xf numFmtId="10" fontId="16" fillId="0" borderId="0" xfId="1" applyNumberFormat="1" applyFont="1" applyAlignment="1">
      <alignment horizontal="right" vertical="center"/>
    </xf>
    <xf numFmtId="3" fontId="16" fillId="0" borderId="0" xfId="1" applyNumberFormat="1" applyFont="1" applyFill="1" applyAlignment="1">
      <alignment horizontal="right" vertical="center"/>
    </xf>
    <xf numFmtId="0" fontId="23" fillId="0" borderId="0" xfId="0" applyFont="1">
      <alignment vertical="center"/>
    </xf>
    <xf numFmtId="0" fontId="23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3" fontId="23" fillId="2" borderId="3" xfId="0" applyNumberFormat="1" applyFont="1" applyFill="1" applyBorder="1">
      <alignment vertical="center"/>
    </xf>
    <xf numFmtId="0" fontId="1" fillId="0" borderId="0" xfId="1">
      <alignment vertic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16" fillId="0" borderId="1" xfId="1" applyFont="1" applyBorder="1">
      <alignment vertical="center"/>
    </xf>
    <xf numFmtId="0" fontId="16" fillId="0" borderId="1" xfId="1" applyFont="1" applyBorder="1" applyAlignment="1">
      <alignment horizontal="right" vertical="center"/>
    </xf>
    <xf numFmtId="0" fontId="1" fillId="0" borderId="1" xfId="1" applyBorder="1">
      <alignment vertical="center"/>
    </xf>
    <xf numFmtId="0" fontId="19" fillId="2" borderId="0" xfId="1" applyFont="1" applyFill="1" applyAlignment="1">
      <alignment horizontal="left" vertical="center"/>
    </xf>
    <xf numFmtId="0" fontId="19" fillId="2" borderId="0" xfId="1" applyFont="1" applyFill="1" applyAlignment="1">
      <alignment horizontal="right" vertical="center"/>
    </xf>
    <xf numFmtId="0" fontId="20" fillId="2" borderId="0" xfId="1" applyFont="1" applyFill="1">
      <alignment vertical="center"/>
    </xf>
    <xf numFmtId="0" fontId="15" fillId="2" borderId="0" xfId="0" applyFont="1" applyFill="1">
      <alignment vertical="center"/>
    </xf>
    <xf numFmtId="6" fontId="16" fillId="0" borderId="0" xfId="1" applyNumberFormat="1" applyFont="1" applyAlignment="1">
      <alignment horizontal="right" vertical="center"/>
    </xf>
    <xf numFmtId="6" fontId="19" fillId="2" borderId="0" xfId="1" applyNumberFormat="1" applyFont="1" applyFill="1" applyAlignment="1">
      <alignment horizontal="right" vertical="center"/>
    </xf>
    <xf numFmtId="6" fontId="16" fillId="0" borderId="1" xfId="1" applyNumberFormat="1" applyFont="1" applyBorder="1" applyAlignment="1">
      <alignment horizontal="right" vertical="center"/>
    </xf>
    <xf numFmtId="3" fontId="18" fillId="2" borderId="0" xfId="0" applyNumberFormat="1" applyFont="1" applyFill="1">
      <alignment vertical="center"/>
    </xf>
    <xf numFmtId="3" fontId="16" fillId="2" borderId="0" xfId="1" applyNumberFormat="1" applyFont="1" applyFill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16" fillId="3" borderId="0" xfId="1" applyNumberFormat="1" applyFont="1" applyFill="1" applyAlignment="1">
      <alignment horizontal="right" vertical="center"/>
    </xf>
    <xf numFmtId="6" fontId="16" fillId="3" borderId="1" xfId="1" applyNumberFormat="1" applyFont="1" applyFill="1" applyBorder="1" applyAlignment="1">
      <alignment horizontal="right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26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5" fillId="0" borderId="15" xfId="0" applyFont="1" applyBorder="1" applyAlignment="1">
      <alignment horizontal="center" vertical="center" wrapText="1"/>
    </xf>
    <xf numFmtId="0" fontId="26" fillId="0" borderId="16" xfId="0" applyFont="1" applyBorder="1">
      <alignment vertical="center"/>
    </xf>
    <xf numFmtId="0" fontId="0" fillId="0" borderId="17" xfId="0" applyBorder="1">
      <alignment vertical="center"/>
    </xf>
    <xf numFmtId="0" fontId="25" fillId="0" borderId="18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6" fillId="0" borderId="14" xfId="0" applyFont="1" applyBorder="1">
      <alignment vertical="center"/>
    </xf>
    <xf numFmtId="3" fontId="25" fillId="3" borderId="14" xfId="0" applyNumberFormat="1" applyFont="1" applyFill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6" fillId="0" borderId="15" xfId="0" applyFont="1" applyBorder="1">
      <alignment vertical="center"/>
    </xf>
    <xf numFmtId="3" fontId="25" fillId="3" borderId="15" xfId="0" applyNumberFormat="1" applyFont="1" applyFill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6" fillId="0" borderId="18" xfId="0" applyFont="1" applyBorder="1">
      <alignment vertical="center"/>
    </xf>
    <xf numFmtId="3" fontId="25" fillId="3" borderId="18" xfId="0" applyNumberFormat="1" applyFont="1" applyFill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6" fillId="0" borderId="10" xfId="0" applyFont="1" applyBorder="1">
      <alignment vertical="center"/>
    </xf>
    <xf numFmtId="3" fontId="25" fillId="3" borderId="10" xfId="0" applyNumberFormat="1" applyFont="1" applyFill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30" fillId="0" borderId="0" xfId="0" applyFont="1">
      <alignment vertical="center"/>
    </xf>
    <xf numFmtId="0" fontId="30" fillId="4" borderId="0" xfId="0" applyFont="1" applyFill="1">
      <alignment vertical="center"/>
    </xf>
    <xf numFmtId="0" fontId="0" fillId="4" borderId="0" xfId="0" applyFill="1">
      <alignment vertical="center"/>
    </xf>
    <xf numFmtId="0" fontId="34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0" fillId="0" borderId="3" xfId="0" applyNumberFormat="1" applyBorder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3" workbookViewId="0">
      <selection activeCell="B31" sqref="B31"/>
    </sheetView>
  </sheetViews>
  <sheetFormatPr defaultRowHeight="16.2"/>
  <cols>
    <col min="1" max="1" width="20.88671875" bestFit="1" customWidth="1"/>
    <col min="2" max="2" width="100.6640625" customWidth="1"/>
    <col min="3" max="3" width="13.44140625" customWidth="1"/>
    <col min="4" max="4" width="11.109375" customWidth="1"/>
  </cols>
  <sheetData>
    <row r="1" spans="1:4" ht="32.4" customHeight="1">
      <c r="A1" s="69" t="s">
        <v>680</v>
      </c>
      <c r="B1" s="70"/>
      <c r="C1" s="70"/>
      <c r="D1" s="71"/>
    </row>
    <row r="2" spans="1:4" ht="32.4" customHeight="1">
      <c r="A2" s="72" t="s">
        <v>681</v>
      </c>
      <c r="B2" s="73"/>
      <c r="C2" s="73"/>
      <c r="D2" s="74"/>
    </row>
    <row r="3" spans="1:4" ht="42.6" customHeight="1">
      <c r="A3" s="75" t="s">
        <v>682</v>
      </c>
      <c r="B3" s="76" t="s">
        <v>683</v>
      </c>
      <c r="C3" s="77"/>
      <c r="D3" s="78"/>
    </row>
    <row r="4" spans="1:4" ht="24.6" customHeight="1">
      <c r="A4" s="75" t="s">
        <v>684</v>
      </c>
      <c r="B4" s="79"/>
      <c r="C4" s="80"/>
      <c r="D4" s="81"/>
    </row>
    <row r="5" spans="1:4">
      <c r="A5" s="75" t="s">
        <v>685</v>
      </c>
      <c r="B5" s="79"/>
      <c r="C5" s="80"/>
      <c r="D5" s="81"/>
    </row>
    <row r="6" spans="1:4">
      <c r="A6" s="75" t="s">
        <v>686</v>
      </c>
      <c r="B6" s="82" t="s">
        <v>687</v>
      </c>
      <c r="C6" s="83"/>
      <c r="D6" s="84"/>
    </row>
    <row r="7" spans="1:4">
      <c r="A7" s="75" t="s">
        <v>688</v>
      </c>
      <c r="B7" s="82" t="s">
        <v>689</v>
      </c>
      <c r="C7" s="83"/>
      <c r="D7" s="84"/>
    </row>
    <row r="8" spans="1:4">
      <c r="A8" s="75" t="s">
        <v>690</v>
      </c>
      <c r="B8" s="79"/>
      <c r="C8" s="80"/>
      <c r="D8" s="81"/>
    </row>
    <row r="9" spans="1:4">
      <c r="A9" s="85" t="s">
        <v>691</v>
      </c>
      <c r="B9" s="86" t="s">
        <v>692</v>
      </c>
      <c r="C9" s="87"/>
      <c r="D9" s="88"/>
    </row>
    <row r="10" spans="1:4">
      <c r="A10" s="89"/>
      <c r="B10" s="90" t="s">
        <v>693</v>
      </c>
      <c r="D10" s="91"/>
    </row>
    <row r="11" spans="1:4" ht="32.4">
      <c r="A11" s="92"/>
      <c r="B11" s="93" t="s">
        <v>694</v>
      </c>
      <c r="C11" s="94"/>
      <c r="D11" s="95"/>
    </row>
    <row r="12" spans="1:4" ht="21" customHeight="1">
      <c r="A12" s="96" t="s">
        <v>695</v>
      </c>
      <c r="B12" s="97"/>
      <c r="C12" s="97"/>
      <c r="D12" s="98"/>
    </row>
    <row r="13" spans="1:4" ht="23.4" customHeight="1">
      <c r="A13" s="75" t="s">
        <v>696</v>
      </c>
      <c r="B13" s="75" t="s">
        <v>697</v>
      </c>
      <c r="C13" s="75" t="s">
        <v>698</v>
      </c>
      <c r="D13" s="75" t="s">
        <v>699</v>
      </c>
    </row>
    <row r="14" spans="1:4" ht="20.399999999999999" customHeight="1">
      <c r="A14" s="99" t="s">
        <v>700</v>
      </c>
      <c r="B14" s="100" t="s">
        <v>701</v>
      </c>
      <c r="C14" s="101">
        <v>1600000</v>
      </c>
      <c r="D14" s="102"/>
    </row>
    <row r="15" spans="1:4" ht="21" customHeight="1">
      <c r="A15" s="103"/>
      <c r="B15" s="104" t="s">
        <v>702</v>
      </c>
      <c r="C15" s="105"/>
      <c r="D15" s="106"/>
    </row>
    <row r="16" spans="1:4" ht="21.6" customHeight="1">
      <c r="A16" s="107"/>
      <c r="B16" s="108" t="s">
        <v>703</v>
      </c>
      <c r="C16" s="109"/>
      <c r="D16" s="110"/>
    </row>
    <row r="17" spans="1:4" ht="20.399999999999999" customHeight="1">
      <c r="A17" s="111" t="s">
        <v>704</v>
      </c>
      <c r="B17" s="112" t="s">
        <v>705</v>
      </c>
      <c r="C17" s="113">
        <v>150000</v>
      </c>
      <c r="D17" s="114"/>
    </row>
    <row r="18" spans="1:4" ht="36.6" customHeight="1">
      <c r="A18" s="111" t="s">
        <v>706</v>
      </c>
      <c r="B18" s="112" t="s">
        <v>707</v>
      </c>
      <c r="C18" s="113">
        <v>100000</v>
      </c>
      <c r="D18" s="114"/>
    </row>
    <row r="19" spans="1:4" ht="34.799999999999997" customHeight="1">
      <c r="A19" s="111" t="s">
        <v>708</v>
      </c>
      <c r="B19" s="112" t="s">
        <v>709</v>
      </c>
      <c r="C19" s="113">
        <v>200000</v>
      </c>
      <c r="D19" s="114"/>
    </row>
    <row r="20" spans="1:4" ht="22.2" customHeight="1">
      <c r="A20" s="111" t="s">
        <v>710</v>
      </c>
      <c r="B20" s="96" t="s">
        <v>711</v>
      </c>
      <c r="C20" s="97"/>
      <c r="D20" s="98"/>
    </row>
    <row r="21" spans="1:4">
      <c r="A21" s="75" t="s">
        <v>712</v>
      </c>
      <c r="B21" s="79"/>
      <c r="C21" s="80"/>
      <c r="D21" s="81"/>
    </row>
    <row r="22" spans="1:4">
      <c r="A22" s="75" t="s">
        <v>713</v>
      </c>
      <c r="B22" s="82" t="s">
        <v>714</v>
      </c>
      <c r="C22" s="83"/>
      <c r="D22" s="84"/>
    </row>
    <row r="23" spans="1:4">
      <c r="A23" s="79"/>
      <c r="B23" s="80"/>
      <c r="C23" s="80"/>
      <c r="D23" s="81"/>
    </row>
    <row r="25" spans="1:4" ht="19.8">
      <c r="A25" s="115" t="s">
        <v>718</v>
      </c>
    </row>
    <row r="26" spans="1:4" ht="16.8">
      <c r="A26" s="115" t="s">
        <v>715</v>
      </c>
    </row>
    <row r="27" spans="1:4" ht="16.8">
      <c r="A27" s="116" t="s">
        <v>716</v>
      </c>
      <c r="B27" s="117"/>
      <c r="C27" s="117"/>
    </row>
    <row r="28" spans="1:4" ht="16.8">
      <c r="A28" s="115" t="s">
        <v>717</v>
      </c>
    </row>
  </sheetData>
  <mergeCells count="17">
    <mergeCell ref="B20:D20"/>
    <mergeCell ref="B21:D21"/>
    <mergeCell ref="B22:D22"/>
    <mergeCell ref="A23:D23"/>
    <mergeCell ref="B7:D7"/>
    <mergeCell ref="B8:D8"/>
    <mergeCell ref="A9:A11"/>
    <mergeCell ref="A12:D12"/>
    <mergeCell ref="A14:A16"/>
    <mergeCell ref="C14:C16"/>
    <mergeCell ref="D14:D16"/>
    <mergeCell ref="A1:D1"/>
    <mergeCell ref="A2:D2"/>
    <mergeCell ref="B3:D3"/>
    <mergeCell ref="B4:D4"/>
    <mergeCell ref="B5:D5"/>
    <mergeCell ref="B6:D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G16" sqref="G15:G16"/>
    </sheetView>
  </sheetViews>
  <sheetFormatPr defaultRowHeight="16.2"/>
  <cols>
    <col min="1" max="1" width="29" customWidth="1"/>
    <col min="2" max="2" width="14.109375" bestFit="1" customWidth="1"/>
    <col min="3" max="3" width="15.44140625" bestFit="1" customWidth="1"/>
    <col min="4" max="4" width="16.21875" customWidth="1"/>
    <col min="5" max="5" width="20.77734375" customWidth="1"/>
    <col min="7" max="7" width="11.21875" customWidth="1"/>
    <col min="8" max="8" width="10.21875" bestFit="1" customWidth="1"/>
  </cols>
  <sheetData>
    <row r="1" spans="1:8" ht="25.2" customHeight="1">
      <c r="A1" s="65" t="s">
        <v>20</v>
      </c>
      <c r="B1" s="65"/>
      <c r="C1" s="65"/>
      <c r="D1" s="65"/>
      <c r="E1" s="65"/>
    </row>
    <row r="2" spans="1:8" ht="25.2" customHeight="1">
      <c r="A2" s="65" t="s">
        <v>0</v>
      </c>
      <c r="B2" s="65"/>
      <c r="C2" s="65"/>
      <c r="D2" s="65"/>
      <c r="E2" s="65"/>
    </row>
    <row r="3" spans="1:8" ht="20.399999999999999" customHeight="1">
      <c r="A3" s="66" t="s">
        <v>21</v>
      </c>
      <c r="B3" s="66"/>
      <c r="C3" s="66"/>
      <c r="D3" s="66"/>
      <c r="E3" s="66"/>
    </row>
    <row r="4" spans="1:8" ht="22.2" customHeight="1">
      <c r="A4" s="1" t="s">
        <v>1</v>
      </c>
      <c r="B4" s="2" t="s">
        <v>2</v>
      </c>
      <c r="C4" s="2" t="s">
        <v>3</v>
      </c>
      <c r="D4" s="2" t="s">
        <v>4</v>
      </c>
      <c r="E4" s="1" t="s">
        <v>5</v>
      </c>
    </row>
    <row r="5" spans="1:8" ht="22.2" customHeight="1">
      <c r="A5" s="3" t="s">
        <v>6</v>
      </c>
      <c r="B5" s="4"/>
      <c r="C5" s="5"/>
      <c r="D5" s="6">
        <f>SUM(C6:C7)</f>
        <v>25740599</v>
      </c>
      <c r="E5" s="7"/>
    </row>
    <row r="6" spans="1:8" ht="22.2" customHeight="1">
      <c r="A6" s="8" t="s">
        <v>7</v>
      </c>
      <c r="B6" s="9"/>
      <c r="C6" s="9">
        <v>25694075</v>
      </c>
      <c r="D6" s="10"/>
      <c r="E6" s="11"/>
    </row>
    <row r="7" spans="1:8" ht="22.2" customHeight="1">
      <c r="A7" s="8" t="s">
        <v>8</v>
      </c>
      <c r="B7" s="9"/>
      <c r="C7" s="9">
        <v>46524</v>
      </c>
      <c r="D7" s="10"/>
      <c r="E7" s="11"/>
    </row>
    <row r="8" spans="1:8" ht="22.2" customHeight="1">
      <c r="A8" s="3" t="s">
        <v>9</v>
      </c>
      <c r="B8" s="4"/>
      <c r="C8" s="5"/>
      <c r="D8" s="6">
        <f>SUM(C9:C16)</f>
        <v>3682442</v>
      </c>
      <c r="E8" s="7"/>
      <c r="G8" s="120" t="s">
        <v>719</v>
      </c>
      <c r="H8" t="s">
        <v>720</v>
      </c>
    </row>
    <row r="9" spans="1:8" ht="22.2" customHeight="1">
      <c r="A9" s="26" t="s">
        <v>10</v>
      </c>
      <c r="B9" s="12"/>
      <c r="C9" s="13">
        <f>SUM(B10:B12)</f>
        <v>2438736</v>
      </c>
      <c r="D9" s="14"/>
      <c r="E9" s="15"/>
      <c r="G9" s="119">
        <v>1500000</v>
      </c>
      <c r="H9" s="118" t="s">
        <v>721</v>
      </c>
    </row>
    <row r="10" spans="1:8" ht="32.4">
      <c r="A10" s="16" t="s">
        <v>11</v>
      </c>
      <c r="B10" s="17">
        <v>2390100</v>
      </c>
      <c r="C10" s="18"/>
      <c r="D10" s="18"/>
      <c r="E10" s="19" t="s">
        <v>12</v>
      </c>
      <c r="G10" s="119">
        <f>(25694075-10000000)*8%</f>
        <v>1255526</v>
      </c>
    </row>
    <row r="11" spans="1:8" ht="22.2" customHeight="1" thickBot="1">
      <c r="A11" s="16" t="s">
        <v>13</v>
      </c>
      <c r="B11" s="17">
        <v>1674</v>
      </c>
      <c r="C11" s="18"/>
      <c r="D11" s="18"/>
      <c r="E11" s="19"/>
      <c r="G11" s="121">
        <f>SUM(G9:G10)</f>
        <v>2755526</v>
      </c>
    </row>
    <row r="12" spans="1:8" ht="22.2" customHeight="1" thickTop="1">
      <c r="A12" s="16" t="s">
        <v>14</v>
      </c>
      <c r="B12" s="17">
        <v>46962</v>
      </c>
      <c r="C12" s="18"/>
      <c r="D12" s="18"/>
      <c r="E12" s="19"/>
    </row>
    <row r="13" spans="1:8" ht="22.2" customHeight="1">
      <c r="A13" s="27" t="s">
        <v>15</v>
      </c>
      <c r="B13" s="17"/>
      <c r="C13" s="13">
        <v>199940</v>
      </c>
      <c r="D13" s="18"/>
      <c r="E13" s="19"/>
    </row>
    <row r="14" spans="1:8" ht="22.2" customHeight="1">
      <c r="A14" s="27" t="s">
        <v>16</v>
      </c>
      <c r="B14" s="17"/>
      <c r="C14" s="13">
        <v>607848</v>
      </c>
      <c r="D14" s="18"/>
      <c r="E14" s="19"/>
    </row>
    <row r="15" spans="1:8" ht="22.2" customHeight="1">
      <c r="A15" s="28" t="s">
        <v>17</v>
      </c>
      <c r="B15" s="20"/>
      <c r="C15" s="10">
        <v>384807</v>
      </c>
      <c r="D15" s="21"/>
      <c r="E15" s="22"/>
    </row>
    <row r="16" spans="1:8" ht="22.2" customHeight="1">
      <c r="A16" s="28" t="s">
        <v>18</v>
      </c>
      <c r="B16" s="20"/>
      <c r="C16" s="10">
        <v>51111</v>
      </c>
      <c r="D16" s="21"/>
      <c r="E16" s="23"/>
    </row>
    <row r="17" spans="1:5" ht="22.2" customHeight="1">
      <c r="A17" s="24" t="s">
        <v>19</v>
      </c>
      <c r="B17" s="4"/>
      <c r="C17" s="6"/>
      <c r="D17" s="6">
        <f>D5-D8</f>
        <v>22058157</v>
      </c>
      <c r="E17" s="25"/>
    </row>
  </sheetData>
  <mergeCells count="3">
    <mergeCell ref="A1:E1"/>
    <mergeCell ref="A2:E2"/>
    <mergeCell ref="A3:E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pane ySplit="2" topLeftCell="A3" activePane="bottomLeft" state="frozen"/>
      <selection pane="bottomLeft" activeCell="M17" sqref="M17"/>
    </sheetView>
  </sheetViews>
  <sheetFormatPr defaultRowHeight="16.2"/>
  <cols>
    <col min="6" max="6" width="10.6640625" customWidth="1"/>
    <col min="7" max="7" width="12.44140625" customWidth="1"/>
    <col min="8" max="8" width="9.44140625" bestFit="1" customWidth="1"/>
    <col min="9" max="9" width="10.6640625" bestFit="1" customWidth="1"/>
  </cols>
  <sheetData>
    <row r="1" spans="1:9" ht="24.6">
      <c r="A1" s="29"/>
      <c r="B1" s="29"/>
      <c r="C1" s="29"/>
      <c r="D1" s="52" t="s">
        <v>22</v>
      </c>
      <c r="E1" s="29"/>
      <c r="F1" s="29"/>
      <c r="G1" s="29"/>
      <c r="H1" s="29"/>
      <c r="I1" s="29"/>
    </row>
    <row r="2" spans="1:9">
      <c r="A2" s="30" t="s">
        <v>23</v>
      </c>
      <c r="B2" s="30" t="s">
        <v>24</v>
      </c>
      <c r="C2" s="29"/>
      <c r="D2" s="29"/>
      <c r="E2" s="29"/>
      <c r="F2" s="29"/>
      <c r="G2" s="30" t="s">
        <v>25</v>
      </c>
      <c r="H2" s="30" t="s">
        <v>26</v>
      </c>
      <c r="I2" s="29"/>
    </row>
    <row r="3" spans="1:9">
      <c r="A3" s="30" t="s">
        <v>27</v>
      </c>
      <c r="B3" s="29"/>
      <c r="C3" s="30" t="s">
        <v>28</v>
      </c>
      <c r="D3" s="29"/>
      <c r="E3" s="29"/>
      <c r="F3" s="31" t="s">
        <v>29</v>
      </c>
      <c r="G3" s="31" t="s">
        <v>30</v>
      </c>
      <c r="H3" s="29"/>
      <c r="I3" s="31" t="s">
        <v>31</v>
      </c>
    </row>
    <row r="4" spans="1:9" ht="24.6">
      <c r="A4" s="30" t="s">
        <v>32</v>
      </c>
      <c r="B4" s="29"/>
      <c r="C4" s="32" t="s">
        <v>33</v>
      </c>
      <c r="D4" s="29"/>
      <c r="E4" s="29"/>
      <c r="F4" s="29"/>
      <c r="G4" s="29"/>
      <c r="H4" s="29"/>
      <c r="I4" s="29"/>
    </row>
    <row r="5" spans="1:9">
      <c r="A5" s="30" t="s">
        <v>34</v>
      </c>
      <c r="B5" s="29"/>
      <c r="C5" s="30" t="s">
        <v>35</v>
      </c>
      <c r="D5" s="29"/>
      <c r="E5" s="29"/>
      <c r="F5" s="29"/>
      <c r="G5" s="29"/>
      <c r="H5" s="29"/>
      <c r="I5" s="29"/>
    </row>
    <row r="6" spans="1:9">
      <c r="A6" s="30" t="s">
        <v>36</v>
      </c>
      <c r="B6" s="29"/>
      <c r="C6" s="30" t="s">
        <v>7</v>
      </c>
      <c r="D6" s="29"/>
      <c r="E6" s="29"/>
      <c r="F6" s="33">
        <v>25982030</v>
      </c>
      <c r="G6" s="29"/>
      <c r="H6" s="29"/>
      <c r="I6" s="29"/>
    </row>
    <row r="7" spans="1:9">
      <c r="A7" s="30" t="s">
        <v>37</v>
      </c>
      <c r="B7" s="29"/>
      <c r="C7" s="30" t="s">
        <v>38</v>
      </c>
      <c r="D7" s="29"/>
      <c r="E7" s="29"/>
      <c r="F7" s="33">
        <v>19882124</v>
      </c>
      <c r="G7" s="29"/>
      <c r="H7" s="29"/>
      <c r="I7" s="29"/>
    </row>
    <row r="8" spans="1:9">
      <c r="A8" s="30" t="s">
        <v>39</v>
      </c>
      <c r="B8" s="29"/>
      <c r="C8" s="30" t="s">
        <v>40</v>
      </c>
      <c r="D8" s="29"/>
      <c r="E8" s="29"/>
      <c r="F8" s="33">
        <v>5811951</v>
      </c>
      <c r="G8" s="63">
        <f>SUM(F7:F8)</f>
        <v>25694075</v>
      </c>
      <c r="H8" s="35"/>
      <c r="I8" s="29"/>
    </row>
    <row r="9" spans="1:9">
      <c r="A9" s="30" t="s">
        <v>41</v>
      </c>
      <c r="B9" s="29"/>
      <c r="C9" s="36" t="s">
        <v>42</v>
      </c>
      <c r="D9" s="37"/>
      <c r="E9" s="37"/>
      <c r="F9" s="38">
        <v>287955</v>
      </c>
      <c r="G9" s="39" t="s">
        <v>43</v>
      </c>
      <c r="H9" s="29"/>
      <c r="I9" s="29"/>
    </row>
    <row r="10" spans="1:9">
      <c r="A10" s="29"/>
      <c r="B10" s="29"/>
      <c r="C10" s="30" t="s">
        <v>44</v>
      </c>
      <c r="D10" s="29"/>
      <c r="E10" s="29"/>
      <c r="F10" s="29"/>
      <c r="G10" s="33">
        <v>25982030</v>
      </c>
      <c r="H10" s="29"/>
      <c r="I10" s="29"/>
    </row>
    <row r="11" spans="1:9">
      <c r="A11" s="29"/>
      <c r="B11" s="29"/>
      <c r="C11" s="30" t="s">
        <v>45</v>
      </c>
      <c r="D11" s="29"/>
      <c r="E11" s="29"/>
      <c r="F11" s="29"/>
      <c r="G11" s="29"/>
      <c r="H11" s="29"/>
      <c r="I11" s="33">
        <v>25982030</v>
      </c>
    </row>
    <row r="12" spans="1:9" ht="24.6">
      <c r="A12" s="30" t="s">
        <v>46</v>
      </c>
      <c r="B12" s="29"/>
      <c r="C12" s="32" t="s">
        <v>47</v>
      </c>
      <c r="D12" s="29"/>
      <c r="E12" s="29"/>
      <c r="F12" s="29"/>
      <c r="G12" s="29"/>
      <c r="H12" s="29"/>
      <c r="I12" s="29"/>
    </row>
    <row r="13" spans="1:9">
      <c r="A13" s="30" t="s">
        <v>48</v>
      </c>
      <c r="B13" s="29"/>
      <c r="C13" s="30" t="s">
        <v>49</v>
      </c>
      <c r="D13" s="29"/>
      <c r="E13" s="29"/>
      <c r="F13" s="29"/>
    </row>
    <row r="14" spans="1:9">
      <c r="A14" s="30" t="s">
        <v>50</v>
      </c>
      <c r="B14" s="29"/>
      <c r="C14" s="30" t="s">
        <v>51</v>
      </c>
      <c r="D14" s="29"/>
      <c r="E14" s="29"/>
      <c r="F14" s="33">
        <v>2897012</v>
      </c>
    </row>
    <row r="15" spans="1:9">
      <c r="A15" s="30" t="s">
        <v>52</v>
      </c>
      <c r="B15" s="29"/>
      <c r="C15" s="30" t="s">
        <v>53</v>
      </c>
      <c r="D15" s="29"/>
      <c r="E15" s="29"/>
      <c r="F15" s="33">
        <v>2650637</v>
      </c>
    </row>
    <row r="16" spans="1:9">
      <c r="A16" s="30" t="s">
        <v>54</v>
      </c>
      <c r="B16" s="29"/>
      <c r="C16" s="30" t="s">
        <v>55</v>
      </c>
      <c r="D16" s="29"/>
      <c r="E16" s="29"/>
      <c r="F16" s="33">
        <v>76054</v>
      </c>
      <c r="G16" s="34" t="s">
        <v>56</v>
      </c>
      <c r="H16" s="35">
        <v>-287955</v>
      </c>
      <c r="I16" s="63">
        <f>SUM(F15:F16,H16)</f>
        <v>2438736</v>
      </c>
    </row>
    <row r="17" spans="1:9">
      <c r="A17" s="30" t="s">
        <v>57</v>
      </c>
      <c r="B17" s="29"/>
      <c r="C17" s="30" t="s">
        <v>58</v>
      </c>
      <c r="D17" s="29"/>
      <c r="E17" s="29"/>
      <c r="F17" s="33">
        <v>124160</v>
      </c>
    </row>
    <row r="18" spans="1:9">
      <c r="A18" s="30" t="s">
        <v>59</v>
      </c>
      <c r="B18" s="29"/>
      <c r="C18" s="30" t="s">
        <v>60</v>
      </c>
      <c r="D18" s="29"/>
      <c r="E18" s="29"/>
      <c r="F18" s="33">
        <v>22000</v>
      </c>
    </row>
    <row r="19" spans="1:9">
      <c r="A19" s="30" t="s">
        <v>61</v>
      </c>
      <c r="B19" s="29"/>
      <c r="C19" s="30" t="s">
        <v>62</v>
      </c>
      <c r="D19" s="29"/>
      <c r="E19" s="29"/>
      <c r="F19" s="33">
        <v>5796</v>
      </c>
    </row>
    <row r="20" spans="1:9">
      <c r="A20" s="30" t="s">
        <v>63</v>
      </c>
      <c r="B20" s="29"/>
      <c r="C20" s="30" t="s">
        <v>64</v>
      </c>
      <c r="D20" s="29"/>
      <c r="E20" s="29"/>
      <c r="F20" s="33">
        <v>3317</v>
      </c>
    </row>
    <row r="21" spans="1:9">
      <c r="A21" s="30" t="s">
        <v>65</v>
      </c>
      <c r="B21" s="29"/>
      <c r="C21" s="30" t="s">
        <v>66</v>
      </c>
      <c r="D21" s="29"/>
      <c r="E21" s="29"/>
      <c r="F21" s="33">
        <v>5448</v>
      </c>
      <c r="G21" s="40" t="s">
        <v>67</v>
      </c>
      <c r="H21" s="35">
        <v>-4381</v>
      </c>
      <c r="I21" s="63">
        <f>SUM(F17:F22,F24,H21)</f>
        <v>199940</v>
      </c>
    </row>
    <row r="22" spans="1:9">
      <c r="A22" s="30" t="s">
        <v>68</v>
      </c>
      <c r="B22" s="29"/>
      <c r="C22" s="30" t="s">
        <v>69</v>
      </c>
      <c r="D22" s="29"/>
      <c r="E22" s="29"/>
      <c r="F22" s="33">
        <v>9600</v>
      </c>
    </row>
    <row r="23" spans="1:9">
      <c r="A23" s="30" t="s">
        <v>70</v>
      </c>
      <c r="B23" s="29"/>
      <c r="C23" s="30" t="s">
        <v>71</v>
      </c>
      <c r="D23" s="29"/>
      <c r="E23" s="29"/>
      <c r="F23" s="33">
        <v>36568</v>
      </c>
    </row>
    <row r="24" spans="1:9">
      <c r="A24" s="30" t="s">
        <v>72</v>
      </c>
      <c r="B24" s="29"/>
      <c r="C24" s="30" t="s">
        <v>73</v>
      </c>
      <c r="D24" s="29"/>
      <c r="E24" s="29"/>
      <c r="F24" s="33">
        <v>34000</v>
      </c>
    </row>
    <row r="25" spans="1:9">
      <c r="A25" s="30" t="s">
        <v>74</v>
      </c>
      <c r="B25" s="29"/>
      <c r="C25" s="30" t="s">
        <v>75</v>
      </c>
      <c r="D25" s="29"/>
      <c r="E25" s="29"/>
      <c r="F25" s="33">
        <v>2568</v>
      </c>
    </row>
    <row r="26" spans="1:9">
      <c r="A26" s="30" t="s">
        <v>76</v>
      </c>
      <c r="B26" s="29"/>
      <c r="C26" s="30" t="s">
        <v>77</v>
      </c>
      <c r="D26" s="29"/>
      <c r="E26" s="29"/>
      <c r="F26" s="33">
        <v>605280</v>
      </c>
      <c r="I26" s="63">
        <f>SUM(F25:F26)</f>
        <v>607848</v>
      </c>
    </row>
    <row r="27" spans="1:9">
      <c r="A27" s="30" t="s">
        <v>78</v>
      </c>
      <c r="B27" s="29"/>
      <c r="C27" s="30" t="s">
        <v>79</v>
      </c>
      <c r="D27" s="29"/>
      <c r="E27" s="29"/>
      <c r="F27" s="33">
        <v>6495</v>
      </c>
    </row>
    <row r="28" spans="1:9">
      <c r="A28" s="30" t="s">
        <v>80</v>
      </c>
      <c r="B28" s="29"/>
      <c r="C28" s="30" t="s">
        <v>81</v>
      </c>
      <c r="D28" s="29"/>
      <c r="E28" s="29"/>
      <c r="F28" s="33">
        <v>245900</v>
      </c>
    </row>
    <row r="29" spans="1:9">
      <c r="A29" s="30" t="s">
        <v>82</v>
      </c>
      <c r="B29" s="29"/>
      <c r="C29" s="30" t="s">
        <v>83</v>
      </c>
      <c r="D29" s="29"/>
      <c r="E29" s="29"/>
      <c r="F29" s="33">
        <v>10000</v>
      </c>
      <c r="G29" s="29"/>
      <c r="H29" s="29"/>
      <c r="I29" s="29"/>
    </row>
    <row r="30" spans="1:9">
      <c r="A30" s="30" t="s">
        <v>84</v>
      </c>
      <c r="B30" s="29"/>
      <c r="C30" s="30" t="s">
        <v>85</v>
      </c>
      <c r="D30" s="29"/>
      <c r="E30" s="29"/>
      <c r="F30" s="33">
        <v>193679</v>
      </c>
      <c r="G30" s="29"/>
      <c r="H30" s="29"/>
      <c r="I30" s="29"/>
    </row>
    <row r="31" spans="1:9">
      <c r="A31" s="30" t="s">
        <v>86</v>
      </c>
      <c r="B31" s="29"/>
      <c r="C31" s="30" t="s">
        <v>87</v>
      </c>
      <c r="D31" s="29"/>
      <c r="E31" s="29"/>
      <c r="F31" s="33">
        <v>149206</v>
      </c>
      <c r="G31" s="29"/>
      <c r="H31" s="29"/>
      <c r="I31" s="29"/>
    </row>
    <row r="32" spans="1:9">
      <c r="A32" s="30" t="s">
        <v>88</v>
      </c>
      <c r="B32" s="29"/>
      <c r="C32" s="30" t="s">
        <v>89</v>
      </c>
      <c r="D32" s="29"/>
      <c r="E32" s="29"/>
      <c r="F32" s="64">
        <v>51111</v>
      </c>
      <c r="G32" s="29"/>
      <c r="H32" s="29"/>
      <c r="I32" s="29"/>
    </row>
    <row r="33" spans="1:9">
      <c r="A33" s="30" t="s">
        <v>90</v>
      </c>
      <c r="B33" s="29"/>
      <c r="C33" s="30" t="s">
        <v>91</v>
      </c>
      <c r="D33" s="29"/>
      <c r="E33" s="29"/>
      <c r="F33" s="33">
        <v>37050</v>
      </c>
      <c r="G33" s="29"/>
      <c r="H33" s="29"/>
      <c r="I33" s="29"/>
    </row>
    <row r="34" spans="1:9">
      <c r="A34" s="30" t="s">
        <v>92</v>
      </c>
      <c r="B34" s="29"/>
      <c r="C34" s="30" t="s">
        <v>93</v>
      </c>
      <c r="D34" s="29"/>
      <c r="E34" s="29"/>
      <c r="F34" s="33">
        <v>14061</v>
      </c>
      <c r="G34" s="29"/>
      <c r="H34" s="29"/>
      <c r="I34" s="29"/>
    </row>
    <row r="35" spans="1:9">
      <c r="A35" s="30" t="s">
        <v>94</v>
      </c>
      <c r="B35" s="29"/>
      <c r="C35" s="30" t="s">
        <v>95</v>
      </c>
      <c r="D35" s="29"/>
      <c r="E35" s="29"/>
      <c r="F35" s="64">
        <v>384807</v>
      </c>
      <c r="G35" s="29"/>
      <c r="H35" s="29"/>
      <c r="I35" s="29"/>
    </row>
    <row r="36" spans="1:9">
      <c r="A36" s="30" t="s">
        <v>96</v>
      </c>
      <c r="B36" s="29"/>
      <c r="C36" s="30" t="s">
        <v>97</v>
      </c>
      <c r="D36" s="29"/>
      <c r="E36" s="29"/>
      <c r="F36" s="33">
        <v>384807</v>
      </c>
      <c r="G36" s="29"/>
      <c r="H36" s="29"/>
      <c r="I36" s="29"/>
    </row>
    <row r="37" spans="1:9">
      <c r="A37" s="29"/>
      <c r="B37" s="29"/>
      <c r="C37" s="30" t="s">
        <v>98</v>
      </c>
      <c r="D37" s="29"/>
      <c r="E37" s="29"/>
      <c r="F37" s="29"/>
      <c r="G37" s="33">
        <f>SUM(F14,F23,F26,F32,F35)</f>
        <v>3974778</v>
      </c>
      <c r="H37" s="29"/>
      <c r="I37" s="29"/>
    </row>
    <row r="38" spans="1:9">
      <c r="A38" s="29"/>
      <c r="B38" s="29"/>
      <c r="C38" s="30" t="s">
        <v>99</v>
      </c>
      <c r="D38" s="29"/>
      <c r="E38" s="29"/>
      <c r="F38" s="29"/>
      <c r="G38" s="29"/>
      <c r="H38" s="29"/>
      <c r="I38" s="64">
        <f>SUM(I16,I21,I26,F32,F35)</f>
        <v>3682442</v>
      </c>
    </row>
    <row r="39" spans="1:9">
      <c r="A39" s="29"/>
      <c r="B39" s="29"/>
      <c r="C39" s="30" t="s">
        <v>100</v>
      </c>
      <c r="D39" s="29"/>
      <c r="E39" s="29"/>
      <c r="F39" s="29"/>
      <c r="G39" s="29"/>
      <c r="H39" s="29"/>
      <c r="I39" s="33">
        <f>I11</f>
        <v>25982030</v>
      </c>
    </row>
    <row r="40" spans="1:9">
      <c r="A40" s="29"/>
      <c r="B40" s="29"/>
      <c r="C40" s="30" t="s">
        <v>101</v>
      </c>
      <c r="D40" s="29"/>
      <c r="E40" s="29"/>
      <c r="F40" s="29"/>
      <c r="G40" s="29"/>
      <c r="H40" s="29"/>
      <c r="I40" s="41">
        <v>1</v>
      </c>
    </row>
    <row r="41" spans="1:9">
      <c r="A41" s="29"/>
      <c r="B41" s="29"/>
      <c r="C41" s="30" t="s">
        <v>102</v>
      </c>
      <c r="D41" s="29"/>
      <c r="E41" s="29"/>
      <c r="F41" s="29"/>
      <c r="G41" s="29"/>
      <c r="H41" s="29"/>
      <c r="I41" s="41">
        <v>0.153</v>
      </c>
    </row>
    <row r="42" spans="1:9">
      <c r="A42" s="29"/>
      <c r="B42" s="29"/>
      <c r="C42" s="30" t="s">
        <v>103</v>
      </c>
      <c r="D42" s="29"/>
      <c r="E42" s="29"/>
      <c r="F42" s="29"/>
      <c r="G42" s="29"/>
      <c r="H42" s="29"/>
      <c r="I42" s="33">
        <f>I39-G37</f>
        <v>22007252</v>
      </c>
    </row>
    <row r="43" spans="1:9">
      <c r="A43" s="29"/>
      <c r="B43" s="29"/>
      <c r="C43" s="30" t="s">
        <v>104</v>
      </c>
      <c r="D43" s="29"/>
      <c r="E43" s="29"/>
      <c r="F43" s="29"/>
      <c r="G43" s="29"/>
      <c r="H43" s="29"/>
      <c r="I43" s="41">
        <v>0.84699999999999998</v>
      </c>
    </row>
    <row r="44" spans="1:9" ht="24.6">
      <c r="A44" s="30" t="s">
        <v>105</v>
      </c>
      <c r="B44" s="29"/>
      <c r="C44" s="32" t="s">
        <v>106</v>
      </c>
      <c r="D44" s="29"/>
      <c r="E44" s="29"/>
      <c r="F44" s="29"/>
      <c r="G44" s="29"/>
      <c r="H44" s="29"/>
      <c r="I44" s="29"/>
    </row>
    <row r="45" spans="1:9">
      <c r="A45" s="30" t="s">
        <v>107</v>
      </c>
      <c r="B45" s="29"/>
      <c r="C45" s="30" t="s">
        <v>108</v>
      </c>
      <c r="D45" s="29"/>
      <c r="E45" s="29"/>
      <c r="F45" s="29"/>
      <c r="G45" s="29"/>
      <c r="H45" s="29"/>
      <c r="I45" s="29"/>
    </row>
    <row r="46" spans="1:9">
      <c r="A46" s="30" t="s">
        <v>109</v>
      </c>
      <c r="B46" s="29"/>
      <c r="C46" s="30" t="s">
        <v>8</v>
      </c>
      <c r="D46" s="29"/>
      <c r="E46" s="29"/>
      <c r="F46" s="33">
        <v>46524</v>
      </c>
      <c r="G46" s="29"/>
      <c r="H46" s="29"/>
      <c r="I46" s="29"/>
    </row>
    <row r="47" spans="1:9">
      <c r="A47" s="30" t="s">
        <v>110</v>
      </c>
      <c r="B47" s="29"/>
      <c r="C47" s="30" t="s">
        <v>111</v>
      </c>
      <c r="D47" s="29"/>
      <c r="E47" s="29"/>
      <c r="F47" s="33">
        <v>46524</v>
      </c>
      <c r="G47" s="29"/>
      <c r="H47" s="29"/>
      <c r="I47" s="29"/>
    </row>
    <row r="48" spans="1:9">
      <c r="A48" s="29"/>
      <c r="B48" s="29"/>
      <c r="C48" s="30" t="s">
        <v>112</v>
      </c>
      <c r="D48" s="29"/>
      <c r="E48" s="29"/>
      <c r="F48" s="29"/>
      <c r="G48" s="33">
        <v>46524</v>
      </c>
      <c r="H48" s="29"/>
      <c r="I48" s="29"/>
    </row>
    <row r="49" spans="1:9">
      <c r="A49" s="29"/>
      <c r="B49" s="29"/>
      <c r="C49" s="30" t="s">
        <v>113</v>
      </c>
      <c r="D49" s="29"/>
      <c r="E49" s="29"/>
      <c r="F49" s="29"/>
      <c r="G49" s="29"/>
      <c r="H49" s="29"/>
      <c r="I49" s="33">
        <v>46524</v>
      </c>
    </row>
    <row r="50" spans="1:9">
      <c r="A50" s="29"/>
      <c r="B50" s="29"/>
      <c r="C50" s="30" t="s">
        <v>114</v>
      </c>
      <c r="D50" s="29"/>
      <c r="E50" s="29"/>
      <c r="F50" s="29"/>
      <c r="G50" s="29"/>
      <c r="H50" s="29"/>
      <c r="I50" s="42">
        <f>I42+G48</f>
        <v>22053776</v>
      </c>
    </row>
    <row r="51" spans="1:9">
      <c r="A51" s="29"/>
      <c r="B51" s="29"/>
      <c r="C51" s="30" t="s">
        <v>115</v>
      </c>
      <c r="D51" s="29"/>
      <c r="E51" s="29"/>
      <c r="F51" s="29"/>
      <c r="G51" s="29"/>
      <c r="H51" s="29"/>
      <c r="I51" s="33">
        <v>22053776</v>
      </c>
    </row>
    <row r="52" spans="1:9">
      <c r="A52" s="29"/>
      <c r="B52" s="29"/>
      <c r="C52" s="30" t="s">
        <v>116</v>
      </c>
      <c r="D52" s="29"/>
      <c r="E52" s="29"/>
      <c r="F52" s="29"/>
      <c r="G52" s="29"/>
      <c r="H52" s="29"/>
      <c r="I52" s="33">
        <v>22053776</v>
      </c>
    </row>
    <row r="53" spans="1:9">
      <c r="G53" t="s">
        <v>117</v>
      </c>
      <c r="I53" s="42">
        <v>4381</v>
      </c>
    </row>
    <row r="54" spans="1:9">
      <c r="G54" s="43" t="s">
        <v>118</v>
      </c>
      <c r="H54" s="43">
        <v>4381</v>
      </c>
    </row>
    <row r="55" spans="1:9" ht="16.8" thickBot="1">
      <c r="G55" s="44" t="s">
        <v>119</v>
      </c>
      <c r="H55" s="45"/>
      <c r="I55" s="46">
        <f>SUM(I52:I53)</f>
        <v>22058157</v>
      </c>
    </row>
    <row r="56" spans="1:9" ht="16.8" thickTop="1">
      <c r="A56" s="30" t="s">
        <v>120</v>
      </c>
      <c r="B56" s="29"/>
      <c r="C56" s="29"/>
      <c r="D56" s="29"/>
      <c r="E56" s="29"/>
      <c r="F56" s="29"/>
      <c r="G56" s="29"/>
      <c r="H56" s="29"/>
      <c r="I56" s="29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3" topLeftCell="A145" activePane="bottomLeft" state="frozen"/>
      <selection pane="bottomLeft" activeCell="E240" activeCellId="4" sqref="E160 E205 E232 E237 E240"/>
    </sheetView>
  </sheetViews>
  <sheetFormatPr defaultRowHeight="16.2"/>
  <cols>
    <col min="5" max="5" width="13.109375" customWidth="1"/>
  </cols>
  <sheetData>
    <row r="1" spans="1:9" ht="24.6">
      <c r="A1" s="47"/>
      <c r="B1" s="47"/>
      <c r="C1" s="47"/>
      <c r="D1" s="47"/>
      <c r="E1" s="52" t="s">
        <v>121</v>
      </c>
      <c r="F1" s="47"/>
      <c r="G1" s="47"/>
      <c r="H1" s="47"/>
      <c r="I1" s="47"/>
    </row>
    <row r="2" spans="1:9">
      <c r="A2" s="49" t="s">
        <v>122</v>
      </c>
      <c r="B2" s="47"/>
      <c r="C2" s="47"/>
      <c r="D2" s="47"/>
      <c r="E2" s="47"/>
      <c r="F2" s="47"/>
      <c r="G2" s="47"/>
      <c r="H2" s="47"/>
      <c r="I2" s="47"/>
    </row>
    <row r="3" spans="1:9">
      <c r="A3" s="49" t="s">
        <v>123</v>
      </c>
      <c r="B3" s="47"/>
      <c r="C3" s="47"/>
      <c r="D3" s="47"/>
      <c r="E3" s="47"/>
      <c r="F3" s="47"/>
      <c r="G3" s="47"/>
      <c r="H3" s="47"/>
      <c r="I3" s="49" t="s">
        <v>124</v>
      </c>
    </row>
    <row r="4" spans="1:9">
      <c r="A4" s="53" t="s">
        <v>125</v>
      </c>
      <c r="B4" s="55"/>
      <c r="C4" s="55"/>
      <c r="D4" s="55"/>
      <c r="E4" s="55"/>
      <c r="F4" s="55"/>
      <c r="G4" s="55"/>
      <c r="H4" s="55"/>
      <c r="I4" s="53" t="s">
        <v>126</v>
      </c>
    </row>
    <row r="5" spans="1:9">
      <c r="A5" s="49" t="s">
        <v>127</v>
      </c>
      <c r="B5" s="47"/>
      <c r="C5" s="47"/>
      <c r="D5" s="47"/>
      <c r="E5" s="47"/>
      <c r="F5" s="47"/>
      <c r="G5" s="47"/>
      <c r="H5" s="47"/>
      <c r="I5" s="47"/>
    </row>
    <row r="6" spans="1:9" ht="24.6">
      <c r="A6" s="51" t="s">
        <v>128</v>
      </c>
      <c r="B6" s="47"/>
      <c r="C6" s="47"/>
      <c r="D6" s="47"/>
      <c r="E6" s="47"/>
      <c r="F6" s="47"/>
      <c r="G6" s="47"/>
      <c r="H6" s="47"/>
      <c r="I6" s="47"/>
    </row>
    <row r="7" spans="1:9">
      <c r="A7" s="49" t="s">
        <v>129</v>
      </c>
      <c r="B7" s="49" t="s">
        <v>130</v>
      </c>
      <c r="C7" s="49" t="s">
        <v>131</v>
      </c>
      <c r="D7" s="48" t="s">
        <v>132</v>
      </c>
      <c r="E7" s="60">
        <v>192</v>
      </c>
      <c r="F7" s="47"/>
      <c r="G7" s="47"/>
      <c r="H7" s="48" t="s">
        <v>133</v>
      </c>
      <c r="I7" s="49" t="s">
        <v>134</v>
      </c>
    </row>
    <row r="8" spans="1:9">
      <c r="A8" s="49" t="s">
        <v>135</v>
      </c>
      <c r="B8" s="49" t="s">
        <v>130</v>
      </c>
      <c r="C8" s="49" t="s">
        <v>131</v>
      </c>
      <c r="D8" s="48" t="s">
        <v>132</v>
      </c>
      <c r="E8" s="60">
        <v>15</v>
      </c>
      <c r="F8" s="47"/>
      <c r="G8" s="47"/>
      <c r="H8" s="48" t="s">
        <v>136</v>
      </c>
      <c r="I8" s="49" t="s">
        <v>137</v>
      </c>
    </row>
    <row r="9" spans="1:9">
      <c r="A9" s="47"/>
      <c r="B9" s="49" t="s">
        <v>130</v>
      </c>
      <c r="C9" s="49" t="s">
        <v>131</v>
      </c>
      <c r="D9" s="48" t="s">
        <v>132</v>
      </c>
      <c r="E9" s="60">
        <v>15</v>
      </c>
      <c r="F9" s="47"/>
      <c r="G9" s="47"/>
      <c r="H9" s="48" t="s">
        <v>138</v>
      </c>
      <c r="I9" s="49" t="s">
        <v>139</v>
      </c>
    </row>
    <row r="10" spans="1:9">
      <c r="A10" s="47"/>
      <c r="B10" s="49" t="s">
        <v>130</v>
      </c>
      <c r="C10" s="49" t="s">
        <v>131</v>
      </c>
      <c r="D10" s="48" t="s">
        <v>132</v>
      </c>
      <c r="E10" s="60">
        <v>20</v>
      </c>
      <c r="F10" s="47"/>
      <c r="G10" s="47"/>
      <c r="H10" s="48" t="s">
        <v>140</v>
      </c>
      <c r="I10" s="49" t="s">
        <v>141</v>
      </c>
    </row>
    <row r="11" spans="1:9">
      <c r="A11" s="47"/>
      <c r="B11" s="49" t="s">
        <v>130</v>
      </c>
      <c r="C11" s="49" t="s">
        <v>131</v>
      </c>
      <c r="D11" s="48" t="s">
        <v>132</v>
      </c>
      <c r="E11" s="60">
        <v>15</v>
      </c>
      <c r="F11" s="47"/>
      <c r="G11" s="47"/>
      <c r="H11" s="48" t="s">
        <v>142</v>
      </c>
      <c r="I11" s="49" t="s">
        <v>143</v>
      </c>
    </row>
    <row r="12" spans="1:9">
      <c r="A12" s="47"/>
      <c r="B12" s="49" t="s">
        <v>130</v>
      </c>
      <c r="C12" s="49" t="s">
        <v>131</v>
      </c>
      <c r="D12" s="48" t="s">
        <v>132</v>
      </c>
      <c r="E12" s="60">
        <v>15</v>
      </c>
      <c r="F12" s="47"/>
      <c r="G12" s="47"/>
      <c r="H12" s="48" t="s">
        <v>144</v>
      </c>
      <c r="I12" s="49" t="s">
        <v>145</v>
      </c>
    </row>
    <row r="13" spans="1:9">
      <c r="B13" s="49" t="s">
        <v>130</v>
      </c>
      <c r="C13" s="49" t="s">
        <v>131</v>
      </c>
      <c r="D13" s="48" t="s">
        <v>132</v>
      </c>
      <c r="E13" s="60">
        <v>7</v>
      </c>
      <c r="F13" s="47"/>
      <c r="G13" s="47"/>
      <c r="H13" s="48" t="s">
        <v>146</v>
      </c>
      <c r="I13" s="49" t="s">
        <v>147</v>
      </c>
    </row>
    <row r="14" spans="1:9">
      <c r="B14" s="49" t="s">
        <v>130</v>
      </c>
      <c r="C14" s="49" t="s">
        <v>131</v>
      </c>
      <c r="D14" s="48" t="s">
        <v>132</v>
      </c>
      <c r="E14" s="60">
        <v>108</v>
      </c>
      <c r="F14" s="47"/>
      <c r="G14" s="47"/>
      <c r="H14" s="48" t="s">
        <v>148</v>
      </c>
      <c r="I14" s="49" t="s">
        <v>149</v>
      </c>
    </row>
    <row r="15" spans="1:9">
      <c r="B15" s="49" t="s">
        <v>150</v>
      </c>
      <c r="C15" s="49" t="s">
        <v>151</v>
      </c>
      <c r="D15" s="48" t="s">
        <v>132</v>
      </c>
      <c r="E15" s="60">
        <v>9</v>
      </c>
      <c r="F15" s="47"/>
      <c r="G15" s="47"/>
      <c r="H15" s="48" t="s">
        <v>152</v>
      </c>
      <c r="I15" s="49" t="s">
        <v>153</v>
      </c>
    </row>
    <row r="16" spans="1:9">
      <c r="B16" s="49" t="s">
        <v>150</v>
      </c>
      <c r="C16" s="49" t="s">
        <v>151</v>
      </c>
      <c r="D16" s="48" t="s">
        <v>132</v>
      </c>
      <c r="E16" s="60">
        <v>10</v>
      </c>
      <c r="F16" s="47"/>
      <c r="G16" s="47"/>
      <c r="H16" s="48" t="s">
        <v>154</v>
      </c>
      <c r="I16" s="49" t="s">
        <v>155</v>
      </c>
    </row>
    <row r="17" spans="2:9">
      <c r="B17" s="49" t="s">
        <v>150</v>
      </c>
      <c r="C17" s="49" t="s">
        <v>151</v>
      </c>
      <c r="D17" s="48" t="s">
        <v>132</v>
      </c>
      <c r="E17" s="60">
        <v>170</v>
      </c>
      <c r="F17" s="47"/>
      <c r="G17" s="47"/>
      <c r="H17" s="48" t="s">
        <v>156</v>
      </c>
      <c r="I17" s="49" t="s">
        <v>157</v>
      </c>
    </row>
    <row r="18" spans="2:9">
      <c r="B18" s="49" t="s">
        <v>150</v>
      </c>
      <c r="C18" s="49" t="s">
        <v>151</v>
      </c>
      <c r="D18" s="48" t="s">
        <v>132</v>
      </c>
      <c r="E18" s="60">
        <v>30</v>
      </c>
      <c r="F18" s="47"/>
      <c r="G18" s="47"/>
      <c r="H18" s="48" t="s">
        <v>158</v>
      </c>
      <c r="I18" s="49" t="s">
        <v>159</v>
      </c>
    </row>
    <row r="19" spans="2:9">
      <c r="B19" s="49" t="s">
        <v>160</v>
      </c>
      <c r="C19" s="49" t="s">
        <v>161</v>
      </c>
      <c r="D19" s="48" t="s">
        <v>132</v>
      </c>
      <c r="E19" s="60">
        <v>1830</v>
      </c>
      <c r="F19" s="47"/>
      <c r="G19" s="47"/>
      <c r="H19" s="48" t="s">
        <v>162</v>
      </c>
      <c r="I19" s="49" t="s">
        <v>163</v>
      </c>
    </row>
    <row r="20" spans="2:9">
      <c r="B20" s="49" t="s">
        <v>160</v>
      </c>
      <c r="C20" s="49" t="s">
        <v>161</v>
      </c>
      <c r="D20" s="48" t="s">
        <v>132</v>
      </c>
      <c r="E20" s="60">
        <v>30</v>
      </c>
      <c r="F20" s="47"/>
      <c r="G20" s="47"/>
      <c r="H20" s="48" t="s">
        <v>164</v>
      </c>
      <c r="I20" s="49" t="s">
        <v>165</v>
      </c>
    </row>
    <row r="21" spans="2:9">
      <c r="B21" s="49" t="s">
        <v>160</v>
      </c>
      <c r="C21" s="49" t="s">
        <v>161</v>
      </c>
      <c r="D21" s="48" t="s">
        <v>132</v>
      </c>
      <c r="E21" s="60">
        <v>20</v>
      </c>
      <c r="F21" s="47"/>
      <c r="G21" s="47"/>
      <c r="H21" s="48" t="s">
        <v>166</v>
      </c>
      <c r="I21" s="49" t="s">
        <v>167</v>
      </c>
    </row>
    <row r="22" spans="2:9">
      <c r="B22" s="49" t="s">
        <v>168</v>
      </c>
      <c r="C22" s="49" t="s">
        <v>169</v>
      </c>
      <c r="D22" s="48" t="s">
        <v>132</v>
      </c>
      <c r="E22" s="60">
        <v>231</v>
      </c>
      <c r="F22" s="47"/>
      <c r="G22" s="47"/>
      <c r="H22" s="48" t="s">
        <v>170</v>
      </c>
      <c r="I22" s="49" t="s">
        <v>171</v>
      </c>
    </row>
    <row r="23" spans="2:9">
      <c r="B23" s="49" t="s">
        <v>168</v>
      </c>
      <c r="C23" s="49" t="s">
        <v>169</v>
      </c>
      <c r="D23" s="48" t="s">
        <v>132</v>
      </c>
      <c r="E23" s="60">
        <v>50</v>
      </c>
      <c r="F23" s="47"/>
      <c r="G23" s="47"/>
      <c r="H23" s="48" t="s">
        <v>172</v>
      </c>
      <c r="I23" s="49" t="s">
        <v>173</v>
      </c>
    </row>
    <row r="24" spans="2:9">
      <c r="B24" s="49" t="s">
        <v>168</v>
      </c>
      <c r="C24" s="49" t="s">
        <v>169</v>
      </c>
      <c r="D24" s="48" t="s">
        <v>132</v>
      </c>
      <c r="E24" s="60">
        <v>153</v>
      </c>
      <c r="F24" s="47"/>
      <c r="G24" s="47"/>
      <c r="H24" s="48" t="s">
        <v>174</v>
      </c>
      <c r="I24" s="49" t="s">
        <v>175</v>
      </c>
    </row>
    <row r="25" spans="2:9">
      <c r="B25" s="49" t="s">
        <v>168</v>
      </c>
      <c r="C25" s="49" t="s">
        <v>169</v>
      </c>
      <c r="D25" s="48" t="s">
        <v>132</v>
      </c>
      <c r="E25" s="60">
        <v>7</v>
      </c>
      <c r="F25" s="47"/>
      <c r="G25" s="47"/>
      <c r="H25" s="48" t="s">
        <v>176</v>
      </c>
      <c r="I25" s="49" t="s">
        <v>177</v>
      </c>
    </row>
    <row r="26" spans="2:9">
      <c r="B26" s="49" t="s">
        <v>178</v>
      </c>
      <c r="C26" s="49" t="s">
        <v>179</v>
      </c>
      <c r="D26" s="48" t="s">
        <v>132</v>
      </c>
      <c r="E26" s="60">
        <v>40</v>
      </c>
      <c r="F26" s="47"/>
      <c r="G26" s="47"/>
      <c r="H26" s="48" t="s">
        <v>180</v>
      </c>
      <c r="I26" s="49" t="s">
        <v>181</v>
      </c>
    </row>
    <row r="27" spans="2:9">
      <c r="B27" s="49" t="s">
        <v>178</v>
      </c>
      <c r="C27" s="49" t="s">
        <v>179</v>
      </c>
      <c r="D27" s="48" t="s">
        <v>132</v>
      </c>
      <c r="E27" s="60">
        <v>30</v>
      </c>
      <c r="F27" s="47"/>
      <c r="G27" s="47"/>
      <c r="H27" s="48" t="s">
        <v>182</v>
      </c>
      <c r="I27" s="49" t="s">
        <v>183</v>
      </c>
    </row>
    <row r="28" spans="2:9">
      <c r="B28" s="49" t="s">
        <v>178</v>
      </c>
      <c r="C28" s="49" t="s">
        <v>179</v>
      </c>
      <c r="D28" s="48" t="s">
        <v>132</v>
      </c>
      <c r="E28" s="60">
        <v>414</v>
      </c>
      <c r="F28" s="47"/>
      <c r="G28" s="47"/>
      <c r="H28" s="48" t="s">
        <v>184</v>
      </c>
      <c r="I28" s="49" t="s">
        <v>185</v>
      </c>
    </row>
    <row r="29" spans="2:9">
      <c r="B29" s="49" t="s">
        <v>178</v>
      </c>
      <c r="C29" s="49" t="s">
        <v>179</v>
      </c>
      <c r="D29" s="48" t="s">
        <v>132</v>
      </c>
      <c r="E29" s="60">
        <v>30</v>
      </c>
      <c r="F29" s="47"/>
      <c r="G29" s="47"/>
      <c r="H29" s="48" t="s">
        <v>186</v>
      </c>
      <c r="I29" s="49" t="s">
        <v>187</v>
      </c>
    </row>
    <row r="30" spans="2:9">
      <c r="B30" s="49" t="s">
        <v>188</v>
      </c>
      <c r="C30" s="49" t="s">
        <v>189</v>
      </c>
      <c r="D30" s="48" t="s">
        <v>132</v>
      </c>
      <c r="E30" s="60">
        <v>175</v>
      </c>
      <c r="F30" s="47"/>
      <c r="G30" s="47"/>
      <c r="H30" s="48" t="s">
        <v>190</v>
      </c>
      <c r="I30" s="49" t="s">
        <v>191</v>
      </c>
    </row>
    <row r="31" spans="2:9">
      <c r="B31" s="49" t="s">
        <v>188</v>
      </c>
      <c r="C31" s="49" t="s">
        <v>189</v>
      </c>
      <c r="D31" s="48" t="s">
        <v>132</v>
      </c>
      <c r="E31" s="60">
        <v>35</v>
      </c>
      <c r="F31" s="47"/>
      <c r="G31" s="47"/>
      <c r="H31" s="48" t="s">
        <v>192</v>
      </c>
      <c r="I31" s="49" t="s">
        <v>193</v>
      </c>
    </row>
    <row r="32" spans="2:9">
      <c r="B32" s="49" t="s">
        <v>194</v>
      </c>
      <c r="C32" s="49" t="s">
        <v>195</v>
      </c>
      <c r="D32" s="48" t="s">
        <v>132</v>
      </c>
      <c r="E32" s="60">
        <v>273</v>
      </c>
      <c r="F32" s="47"/>
      <c r="G32" s="47"/>
      <c r="H32" s="48" t="s">
        <v>196</v>
      </c>
      <c r="I32" s="49" t="s">
        <v>197</v>
      </c>
    </row>
    <row r="33" spans="2:9">
      <c r="B33" s="49" t="s">
        <v>194</v>
      </c>
      <c r="C33" s="49" t="s">
        <v>195</v>
      </c>
      <c r="D33" s="48" t="s">
        <v>132</v>
      </c>
      <c r="E33" s="60">
        <v>65</v>
      </c>
      <c r="F33" s="47"/>
      <c r="G33" s="47"/>
      <c r="H33" s="48" t="s">
        <v>198</v>
      </c>
      <c r="I33" s="49" t="s">
        <v>199</v>
      </c>
    </row>
    <row r="34" spans="2:9">
      <c r="B34" s="49" t="s">
        <v>194</v>
      </c>
      <c r="C34" s="49" t="s">
        <v>195</v>
      </c>
      <c r="D34" s="48" t="s">
        <v>132</v>
      </c>
      <c r="E34" s="60">
        <v>20</v>
      </c>
      <c r="F34" s="47"/>
      <c r="G34" s="47"/>
      <c r="H34" s="48" t="s">
        <v>200</v>
      </c>
      <c r="I34" s="49" t="s">
        <v>201</v>
      </c>
    </row>
    <row r="35" spans="2:9">
      <c r="B35" s="49" t="s">
        <v>194</v>
      </c>
      <c r="C35" s="49" t="s">
        <v>195</v>
      </c>
      <c r="D35" s="48" t="s">
        <v>132</v>
      </c>
      <c r="E35" s="60">
        <v>15</v>
      </c>
      <c r="F35" s="47"/>
      <c r="G35" s="47"/>
      <c r="H35" s="48" t="s">
        <v>202</v>
      </c>
      <c r="I35" s="49" t="s">
        <v>203</v>
      </c>
    </row>
    <row r="36" spans="2:9">
      <c r="B36" s="49" t="s">
        <v>194</v>
      </c>
      <c r="C36" s="49" t="s">
        <v>195</v>
      </c>
      <c r="D36" s="48" t="s">
        <v>132</v>
      </c>
      <c r="E36" s="60">
        <v>20</v>
      </c>
      <c r="F36" s="47"/>
      <c r="G36" s="47"/>
      <c r="H36" s="48" t="s">
        <v>204</v>
      </c>
      <c r="I36" s="49" t="s">
        <v>205</v>
      </c>
    </row>
    <row r="37" spans="2:9">
      <c r="B37" s="49" t="s">
        <v>194</v>
      </c>
      <c r="C37" s="49" t="s">
        <v>195</v>
      </c>
      <c r="D37" s="48" t="s">
        <v>132</v>
      </c>
      <c r="E37" s="60">
        <v>185</v>
      </c>
      <c r="F37" s="47"/>
      <c r="G37" s="47"/>
      <c r="H37" s="48" t="s">
        <v>206</v>
      </c>
      <c r="I37" s="49" t="s">
        <v>207</v>
      </c>
    </row>
    <row r="38" spans="2:9">
      <c r="B38" s="49" t="s">
        <v>194</v>
      </c>
      <c r="C38" s="49" t="s">
        <v>195</v>
      </c>
      <c r="D38" s="48" t="s">
        <v>132</v>
      </c>
      <c r="E38" s="60">
        <v>5</v>
      </c>
      <c r="F38" s="47"/>
      <c r="G38" s="47"/>
      <c r="H38" s="48" t="s">
        <v>208</v>
      </c>
      <c r="I38" s="49" t="s">
        <v>209</v>
      </c>
    </row>
    <row r="39" spans="2:9">
      <c r="B39" s="49" t="s">
        <v>210</v>
      </c>
      <c r="C39" s="49" t="s">
        <v>211</v>
      </c>
      <c r="D39" s="48" t="s">
        <v>132</v>
      </c>
      <c r="E39" s="60">
        <v>81</v>
      </c>
      <c r="F39" s="47"/>
      <c r="G39" s="47"/>
      <c r="H39" s="48" t="s">
        <v>212</v>
      </c>
      <c r="I39" s="49" t="s">
        <v>213</v>
      </c>
    </row>
    <row r="40" spans="2:9">
      <c r="B40" s="49" t="s">
        <v>214</v>
      </c>
      <c r="C40" s="49" t="s">
        <v>215</v>
      </c>
      <c r="D40" s="48" t="s">
        <v>132</v>
      </c>
      <c r="E40" s="60">
        <v>15</v>
      </c>
      <c r="F40" s="47"/>
      <c r="G40" s="47"/>
      <c r="H40" s="48" t="s">
        <v>216</v>
      </c>
      <c r="I40" s="49" t="s">
        <v>217</v>
      </c>
    </row>
    <row r="41" spans="2:9">
      <c r="B41" s="49" t="s">
        <v>214</v>
      </c>
      <c r="C41" s="49" t="s">
        <v>215</v>
      </c>
      <c r="D41" s="48" t="s">
        <v>132</v>
      </c>
      <c r="E41" s="60">
        <v>181</v>
      </c>
      <c r="F41" s="47"/>
      <c r="G41" s="47"/>
      <c r="H41" s="48" t="s">
        <v>218</v>
      </c>
      <c r="I41" s="49" t="s">
        <v>219</v>
      </c>
    </row>
    <row r="42" spans="2:9">
      <c r="B42" s="49" t="s">
        <v>220</v>
      </c>
      <c r="C42" s="49" t="s">
        <v>221</v>
      </c>
      <c r="D42" s="48" t="s">
        <v>132</v>
      </c>
      <c r="E42" s="60">
        <v>5</v>
      </c>
      <c r="F42" s="47"/>
      <c r="G42" s="47"/>
      <c r="H42" s="48" t="s">
        <v>222</v>
      </c>
      <c r="I42" s="49" t="s">
        <v>223</v>
      </c>
    </row>
    <row r="43" spans="2:9">
      <c r="B43" s="49" t="s">
        <v>220</v>
      </c>
      <c r="C43" s="49" t="s">
        <v>221</v>
      </c>
      <c r="D43" s="48" t="s">
        <v>132</v>
      </c>
      <c r="E43" s="60">
        <v>15</v>
      </c>
      <c r="F43" s="47"/>
      <c r="G43" s="47"/>
      <c r="H43" s="48" t="s">
        <v>224</v>
      </c>
      <c r="I43" s="49" t="s">
        <v>225</v>
      </c>
    </row>
    <row r="44" spans="2:9">
      <c r="B44" s="49" t="s">
        <v>220</v>
      </c>
      <c r="C44" s="49" t="s">
        <v>221</v>
      </c>
      <c r="D44" s="48" t="s">
        <v>132</v>
      </c>
      <c r="E44" s="60">
        <v>15</v>
      </c>
      <c r="F44" s="47"/>
      <c r="G44" s="47"/>
      <c r="H44" s="48" t="s">
        <v>226</v>
      </c>
      <c r="I44" s="49" t="s">
        <v>227</v>
      </c>
    </row>
    <row r="45" spans="2:9">
      <c r="B45" s="49" t="s">
        <v>228</v>
      </c>
      <c r="C45" s="49" t="s">
        <v>229</v>
      </c>
      <c r="D45" s="48" t="s">
        <v>132</v>
      </c>
      <c r="E45" s="60">
        <v>1500</v>
      </c>
      <c r="F45" s="47"/>
      <c r="G45" s="47"/>
      <c r="H45" s="48" t="s">
        <v>230</v>
      </c>
      <c r="I45" s="49" t="s">
        <v>231</v>
      </c>
    </row>
    <row r="46" spans="2:9">
      <c r="B46" s="49" t="s">
        <v>228</v>
      </c>
      <c r="C46" s="49" t="s">
        <v>229</v>
      </c>
      <c r="D46" s="48" t="s">
        <v>132</v>
      </c>
      <c r="E46" s="60">
        <v>100</v>
      </c>
      <c r="F46" s="47"/>
      <c r="G46" s="47"/>
      <c r="H46" s="48" t="s">
        <v>232</v>
      </c>
      <c r="I46" s="49" t="s">
        <v>233</v>
      </c>
    </row>
    <row r="47" spans="2:9">
      <c r="B47" s="49" t="s">
        <v>228</v>
      </c>
      <c r="C47" s="49" t="s">
        <v>229</v>
      </c>
      <c r="D47" s="48" t="s">
        <v>132</v>
      </c>
      <c r="E47" s="60">
        <v>388</v>
      </c>
      <c r="F47" s="47"/>
      <c r="G47" s="47"/>
      <c r="H47" s="48" t="s">
        <v>234</v>
      </c>
      <c r="I47" s="49" t="s">
        <v>235</v>
      </c>
    </row>
    <row r="48" spans="2:9">
      <c r="B48" s="49" t="s">
        <v>228</v>
      </c>
      <c r="C48" s="49" t="s">
        <v>229</v>
      </c>
      <c r="D48" s="48" t="s">
        <v>132</v>
      </c>
      <c r="E48" s="60">
        <v>735</v>
      </c>
      <c r="F48" s="47"/>
      <c r="G48" s="47"/>
      <c r="H48" s="48" t="s">
        <v>236</v>
      </c>
      <c r="I48" s="49" t="s">
        <v>237</v>
      </c>
    </row>
    <row r="49" spans="1:9">
      <c r="B49" s="49" t="s">
        <v>228</v>
      </c>
      <c r="C49" s="49" t="s">
        <v>229</v>
      </c>
      <c r="D49" s="48" t="s">
        <v>132</v>
      </c>
      <c r="E49" s="60">
        <v>35</v>
      </c>
      <c r="F49" s="47"/>
      <c r="G49" s="47"/>
      <c r="H49" s="48" t="s">
        <v>238</v>
      </c>
      <c r="I49" s="49" t="s">
        <v>239</v>
      </c>
    </row>
    <row r="50" spans="1:9">
      <c r="B50" s="49" t="s">
        <v>240</v>
      </c>
      <c r="C50" s="49" t="s">
        <v>241</v>
      </c>
      <c r="D50" s="48" t="s">
        <v>132</v>
      </c>
      <c r="E50" s="60">
        <v>171</v>
      </c>
      <c r="F50" s="47"/>
      <c r="G50" s="47"/>
      <c r="H50" s="48" t="s">
        <v>242</v>
      </c>
      <c r="I50" s="49" t="s">
        <v>243</v>
      </c>
    </row>
    <row r="51" spans="1:9">
      <c r="B51" s="49" t="s">
        <v>240</v>
      </c>
      <c r="C51" s="49" t="s">
        <v>241</v>
      </c>
      <c r="D51" s="48" t="s">
        <v>132</v>
      </c>
      <c r="E51" s="60">
        <v>500</v>
      </c>
      <c r="F51" s="47"/>
      <c r="G51" s="47"/>
      <c r="H51" s="48" t="s">
        <v>244</v>
      </c>
      <c r="I51" s="49" t="s">
        <v>245</v>
      </c>
    </row>
    <row r="52" spans="1:9">
      <c r="A52" s="47"/>
      <c r="B52" s="49" t="s">
        <v>240</v>
      </c>
      <c r="C52" s="49" t="s">
        <v>241</v>
      </c>
      <c r="D52" s="48" t="s">
        <v>132</v>
      </c>
      <c r="E52" s="60">
        <v>1189</v>
      </c>
      <c r="F52" s="47"/>
      <c r="G52" s="47"/>
      <c r="H52" s="48" t="s">
        <v>246</v>
      </c>
      <c r="I52" s="49" t="s">
        <v>247</v>
      </c>
    </row>
    <row r="53" spans="1:9">
      <c r="A53" s="47"/>
      <c r="B53" s="49" t="s">
        <v>240</v>
      </c>
      <c r="C53" s="49" t="s">
        <v>241</v>
      </c>
      <c r="D53" s="48" t="s">
        <v>132</v>
      </c>
      <c r="E53" s="60">
        <v>35</v>
      </c>
      <c r="F53" s="47"/>
      <c r="G53" s="47"/>
      <c r="H53" s="48" t="s">
        <v>248</v>
      </c>
      <c r="I53" s="49" t="s">
        <v>249</v>
      </c>
    </row>
    <row r="54" spans="1:9">
      <c r="A54" s="47"/>
      <c r="B54" s="49" t="s">
        <v>240</v>
      </c>
      <c r="C54" s="49" t="s">
        <v>241</v>
      </c>
      <c r="D54" s="48" t="s">
        <v>132</v>
      </c>
      <c r="E54" s="60">
        <v>20</v>
      </c>
      <c r="F54" s="47"/>
      <c r="G54" s="47"/>
      <c r="H54" s="48" t="s">
        <v>250</v>
      </c>
      <c r="I54" s="49" t="s">
        <v>251</v>
      </c>
    </row>
    <row r="55" spans="1:9">
      <c r="A55" s="47"/>
      <c r="B55" s="49" t="s">
        <v>252</v>
      </c>
      <c r="C55" s="49" t="s">
        <v>253</v>
      </c>
      <c r="D55" s="48" t="s">
        <v>132</v>
      </c>
      <c r="E55" s="60">
        <v>271</v>
      </c>
      <c r="F55" s="47"/>
      <c r="G55" s="47"/>
      <c r="H55" s="48" t="s">
        <v>254</v>
      </c>
      <c r="I55" s="49" t="s">
        <v>255</v>
      </c>
    </row>
    <row r="56" spans="1:9">
      <c r="A56" s="47"/>
      <c r="B56" s="49" t="s">
        <v>252</v>
      </c>
      <c r="C56" s="49" t="s">
        <v>253</v>
      </c>
      <c r="D56" s="48" t="s">
        <v>132</v>
      </c>
      <c r="E56" s="60">
        <v>20</v>
      </c>
      <c r="F56" s="47"/>
      <c r="G56" s="47"/>
      <c r="H56" s="48" t="s">
        <v>256</v>
      </c>
      <c r="I56" s="49" t="s">
        <v>257</v>
      </c>
    </row>
    <row r="57" spans="1:9">
      <c r="A57" s="47"/>
      <c r="B57" s="49" t="s">
        <v>252</v>
      </c>
      <c r="C57" s="49" t="s">
        <v>253</v>
      </c>
      <c r="D57" s="48" t="s">
        <v>132</v>
      </c>
      <c r="E57" s="60">
        <v>20</v>
      </c>
      <c r="F57" s="47"/>
      <c r="G57" s="47"/>
      <c r="H57" s="48" t="s">
        <v>258</v>
      </c>
      <c r="I57" s="49" t="s">
        <v>259</v>
      </c>
    </row>
    <row r="58" spans="1:9">
      <c r="A58" s="47"/>
      <c r="B58" s="49" t="s">
        <v>260</v>
      </c>
      <c r="C58" s="49" t="s">
        <v>261</v>
      </c>
      <c r="D58" s="48" t="s">
        <v>132</v>
      </c>
      <c r="E58" s="60">
        <v>1719</v>
      </c>
      <c r="F58" s="47"/>
      <c r="G58" s="47"/>
      <c r="H58" s="48" t="s">
        <v>262</v>
      </c>
      <c r="I58" s="49" t="s">
        <v>263</v>
      </c>
    </row>
    <row r="59" spans="1:9">
      <c r="A59" s="47"/>
      <c r="B59" s="49" t="s">
        <v>264</v>
      </c>
      <c r="C59" s="49" t="s">
        <v>265</v>
      </c>
      <c r="D59" s="48" t="s">
        <v>132</v>
      </c>
      <c r="E59" s="60">
        <v>58</v>
      </c>
      <c r="F59" s="47"/>
      <c r="G59" s="47"/>
      <c r="H59" s="48" t="s">
        <v>266</v>
      </c>
      <c r="I59" s="49" t="s">
        <v>267</v>
      </c>
    </row>
    <row r="60" spans="1:9">
      <c r="A60" s="47"/>
      <c r="B60" s="49" t="s">
        <v>264</v>
      </c>
      <c r="C60" s="49" t="s">
        <v>265</v>
      </c>
      <c r="D60" s="48" t="s">
        <v>132</v>
      </c>
      <c r="E60" s="60">
        <v>20</v>
      </c>
      <c r="F60" s="47"/>
      <c r="G60" s="47"/>
      <c r="H60" s="48" t="s">
        <v>268</v>
      </c>
      <c r="I60" s="49" t="s">
        <v>269</v>
      </c>
    </row>
    <row r="61" spans="1:9">
      <c r="B61" s="49" t="s">
        <v>264</v>
      </c>
      <c r="C61" s="49" t="s">
        <v>265</v>
      </c>
      <c r="D61" s="48" t="s">
        <v>132</v>
      </c>
      <c r="E61" s="60">
        <v>1706</v>
      </c>
      <c r="F61" s="47"/>
      <c r="G61" s="47"/>
      <c r="H61" s="48" t="s">
        <v>270</v>
      </c>
      <c r="I61" s="49" t="s">
        <v>271</v>
      </c>
    </row>
    <row r="62" spans="1:9">
      <c r="B62" s="49" t="s">
        <v>272</v>
      </c>
      <c r="C62" s="49" t="s">
        <v>273</v>
      </c>
      <c r="D62" s="48" t="s">
        <v>132</v>
      </c>
      <c r="E62" s="60">
        <v>1990</v>
      </c>
      <c r="F62" s="47"/>
      <c r="G62" s="47"/>
      <c r="H62" s="48" t="s">
        <v>274</v>
      </c>
      <c r="I62" s="49" t="s">
        <v>275</v>
      </c>
    </row>
    <row r="63" spans="1:9">
      <c r="B63" s="49" t="s">
        <v>272</v>
      </c>
      <c r="C63" s="49" t="s">
        <v>273</v>
      </c>
      <c r="D63" s="48" t="s">
        <v>132</v>
      </c>
      <c r="E63" s="60">
        <v>30</v>
      </c>
      <c r="F63" s="47"/>
      <c r="G63" s="47"/>
      <c r="H63" s="48" t="s">
        <v>276</v>
      </c>
      <c r="I63" s="49" t="s">
        <v>277</v>
      </c>
    </row>
    <row r="64" spans="1:9">
      <c r="B64" s="49" t="s">
        <v>272</v>
      </c>
      <c r="C64" s="49" t="s">
        <v>273</v>
      </c>
      <c r="D64" s="48" t="s">
        <v>132</v>
      </c>
      <c r="E64" s="60">
        <v>35</v>
      </c>
      <c r="F64" s="47"/>
      <c r="G64" s="47"/>
      <c r="H64" s="48" t="s">
        <v>278</v>
      </c>
      <c r="I64" s="49" t="s">
        <v>279</v>
      </c>
    </row>
    <row r="65" spans="2:9">
      <c r="B65" s="49" t="s">
        <v>280</v>
      </c>
      <c r="C65" s="49" t="s">
        <v>281</v>
      </c>
      <c r="D65" s="48" t="s">
        <v>132</v>
      </c>
      <c r="E65" s="60">
        <v>1000</v>
      </c>
      <c r="F65" s="47"/>
      <c r="G65" s="47"/>
      <c r="H65" s="48" t="s">
        <v>282</v>
      </c>
      <c r="I65" s="49" t="s">
        <v>283</v>
      </c>
    </row>
    <row r="66" spans="2:9">
      <c r="B66" s="49" t="s">
        <v>280</v>
      </c>
      <c r="C66" s="49" t="s">
        <v>281</v>
      </c>
      <c r="D66" s="48" t="s">
        <v>132</v>
      </c>
      <c r="E66" s="60">
        <v>148</v>
      </c>
      <c r="F66" s="47"/>
      <c r="G66" s="47"/>
      <c r="H66" s="48" t="s">
        <v>284</v>
      </c>
      <c r="I66" s="49" t="s">
        <v>285</v>
      </c>
    </row>
    <row r="67" spans="2:9">
      <c r="B67" s="49" t="s">
        <v>280</v>
      </c>
      <c r="C67" s="49" t="s">
        <v>281</v>
      </c>
      <c r="D67" s="48" t="s">
        <v>132</v>
      </c>
      <c r="E67" s="60">
        <v>20</v>
      </c>
      <c r="F67" s="47"/>
      <c r="G67" s="47"/>
      <c r="H67" s="48" t="s">
        <v>286</v>
      </c>
      <c r="I67" s="49" t="s">
        <v>287</v>
      </c>
    </row>
    <row r="68" spans="2:9">
      <c r="B68" s="49" t="s">
        <v>288</v>
      </c>
      <c r="C68" s="49" t="s">
        <v>289</v>
      </c>
      <c r="D68" s="48" t="s">
        <v>132</v>
      </c>
      <c r="E68" s="60">
        <v>70</v>
      </c>
      <c r="F68" s="47"/>
      <c r="G68" s="47"/>
      <c r="H68" s="48" t="s">
        <v>290</v>
      </c>
      <c r="I68" s="49" t="s">
        <v>291</v>
      </c>
    </row>
    <row r="69" spans="2:9">
      <c r="B69" s="49" t="s">
        <v>292</v>
      </c>
      <c r="C69" s="49" t="s">
        <v>293</v>
      </c>
      <c r="D69" s="48" t="s">
        <v>132</v>
      </c>
      <c r="E69" s="60">
        <v>20</v>
      </c>
      <c r="F69" s="47"/>
      <c r="G69" s="47"/>
      <c r="H69" s="48" t="s">
        <v>294</v>
      </c>
      <c r="I69" s="49" t="s">
        <v>295</v>
      </c>
    </row>
    <row r="70" spans="2:9">
      <c r="B70" s="49" t="s">
        <v>292</v>
      </c>
      <c r="C70" s="49" t="s">
        <v>293</v>
      </c>
      <c r="D70" s="48" t="s">
        <v>132</v>
      </c>
      <c r="E70" s="60">
        <v>922</v>
      </c>
      <c r="F70" s="47"/>
      <c r="G70" s="47"/>
      <c r="H70" s="48" t="s">
        <v>296</v>
      </c>
      <c r="I70" s="49" t="s">
        <v>297</v>
      </c>
    </row>
    <row r="71" spans="2:9">
      <c r="B71" s="49" t="s">
        <v>292</v>
      </c>
      <c r="C71" s="49" t="s">
        <v>293</v>
      </c>
      <c r="D71" s="48" t="s">
        <v>132</v>
      </c>
      <c r="E71" s="60">
        <v>30</v>
      </c>
      <c r="F71" s="47"/>
      <c r="G71" s="47"/>
      <c r="H71" s="48" t="s">
        <v>298</v>
      </c>
      <c r="I71" s="49" t="s">
        <v>299</v>
      </c>
    </row>
    <row r="72" spans="2:9">
      <c r="B72" s="49" t="s">
        <v>292</v>
      </c>
      <c r="C72" s="49" t="s">
        <v>300</v>
      </c>
      <c r="D72" s="48" t="s">
        <v>132</v>
      </c>
      <c r="E72" s="60">
        <v>306</v>
      </c>
      <c r="F72" s="47"/>
      <c r="G72" s="47"/>
      <c r="H72" s="48" t="s">
        <v>301</v>
      </c>
      <c r="I72" s="49" t="s">
        <v>302</v>
      </c>
    </row>
    <row r="73" spans="2:9">
      <c r="B73" s="49" t="s">
        <v>292</v>
      </c>
      <c r="C73" s="49" t="s">
        <v>300</v>
      </c>
      <c r="D73" s="48" t="s">
        <v>132</v>
      </c>
      <c r="E73" s="60">
        <v>491</v>
      </c>
      <c r="F73" s="47"/>
      <c r="G73" s="47"/>
      <c r="H73" s="48" t="s">
        <v>303</v>
      </c>
      <c r="I73" s="49" t="s">
        <v>304</v>
      </c>
    </row>
    <row r="74" spans="2:9">
      <c r="B74" s="49" t="s">
        <v>305</v>
      </c>
      <c r="C74" s="49" t="s">
        <v>306</v>
      </c>
      <c r="D74" s="48" t="s">
        <v>132</v>
      </c>
      <c r="E74" s="60">
        <v>35</v>
      </c>
      <c r="F74" s="47"/>
      <c r="G74" s="47"/>
      <c r="H74" s="48" t="s">
        <v>307</v>
      </c>
      <c r="I74" s="49" t="s">
        <v>308</v>
      </c>
    </row>
    <row r="75" spans="2:9">
      <c r="B75" s="49" t="s">
        <v>309</v>
      </c>
      <c r="C75" s="49" t="s">
        <v>310</v>
      </c>
      <c r="D75" s="48" t="s">
        <v>132</v>
      </c>
      <c r="E75" s="60">
        <v>1223</v>
      </c>
      <c r="F75" s="47"/>
      <c r="G75" s="47"/>
      <c r="H75" s="48" t="s">
        <v>311</v>
      </c>
      <c r="I75" s="49" t="s">
        <v>312</v>
      </c>
    </row>
    <row r="76" spans="2:9">
      <c r="B76" s="49" t="s">
        <v>309</v>
      </c>
      <c r="C76" s="49" t="s">
        <v>310</v>
      </c>
      <c r="D76" s="48" t="s">
        <v>132</v>
      </c>
      <c r="E76" s="60">
        <v>55</v>
      </c>
      <c r="F76" s="47"/>
      <c r="G76" s="47"/>
      <c r="H76" s="48" t="s">
        <v>313</v>
      </c>
      <c r="I76" s="49" t="s">
        <v>314</v>
      </c>
    </row>
    <row r="77" spans="2:9">
      <c r="B77" s="49" t="s">
        <v>315</v>
      </c>
      <c r="C77" s="49" t="s">
        <v>316</v>
      </c>
      <c r="D77" s="48" t="s">
        <v>132</v>
      </c>
      <c r="E77" s="60">
        <v>12</v>
      </c>
      <c r="F77" s="47"/>
      <c r="G77" s="47"/>
      <c r="H77" s="48" t="s">
        <v>317</v>
      </c>
      <c r="I77" s="49" t="s">
        <v>318</v>
      </c>
    </row>
    <row r="78" spans="2:9">
      <c r="B78" s="49" t="s">
        <v>315</v>
      </c>
      <c r="C78" s="49" t="s">
        <v>316</v>
      </c>
      <c r="D78" s="48" t="s">
        <v>132</v>
      </c>
      <c r="E78" s="60">
        <v>558</v>
      </c>
      <c r="F78" s="47"/>
      <c r="G78" s="47"/>
      <c r="H78" s="48" t="s">
        <v>319</v>
      </c>
      <c r="I78" s="49" t="s">
        <v>320</v>
      </c>
    </row>
    <row r="79" spans="2:9">
      <c r="B79" s="49" t="s">
        <v>315</v>
      </c>
      <c r="C79" s="49" t="s">
        <v>316</v>
      </c>
      <c r="D79" s="48" t="s">
        <v>132</v>
      </c>
      <c r="E79" s="60">
        <v>15</v>
      </c>
      <c r="F79" s="47"/>
      <c r="G79" s="47"/>
      <c r="H79" s="48" t="s">
        <v>321</v>
      </c>
      <c r="I79" s="49" t="s">
        <v>322</v>
      </c>
    </row>
    <row r="80" spans="2:9">
      <c r="B80" s="49" t="s">
        <v>315</v>
      </c>
      <c r="C80" s="49" t="s">
        <v>316</v>
      </c>
      <c r="D80" s="48" t="s">
        <v>132</v>
      </c>
      <c r="E80" s="60">
        <v>35</v>
      </c>
      <c r="F80" s="47"/>
      <c r="G80" s="47"/>
      <c r="H80" s="48" t="s">
        <v>323</v>
      </c>
      <c r="I80" s="49" t="s">
        <v>324</v>
      </c>
    </row>
    <row r="81" spans="2:9">
      <c r="B81" s="49" t="s">
        <v>325</v>
      </c>
      <c r="C81" s="49" t="s">
        <v>326</v>
      </c>
      <c r="D81" s="48" t="s">
        <v>132</v>
      </c>
      <c r="E81" s="60">
        <v>50</v>
      </c>
      <c r="F81" s="47"/>
      <c r="G81" s="47"/>
      <c r="H81" s="48" t="s">
        <v>327</v>
      </c>
      <c r="I81" s="49" t="s">
        <v>328</v>
      </c>
    </row>
    <row r="82" spans="2:9">
      <c r="B82" s="49" t="s">
        <v>325</v>
      </c>
      <c r="C82" s="49" t="s">
        <v>326</v>
      </c>
      <c r="D82" s="48" t="s">
        <v>132</v>
      </c>
      <c r="E82" s="60">
        <v>40</v>
      </c>
      <c r="F82" s="47"/>
      <c r="G82" s="47"/>
      <c r="H82" s="48" t="s">
        <v>329</v>
      </c>
      <c r="I82" s="49" t="s">
        <v>330</v>
      </c>
    </row>
    <row r="83" spans="2:9">
      <c r="B83" s="49" t="s">
        <v>331</v>
      </c>
      <c r="C83" s="49" t="s">
        <v>332</v>
      </c>
      <c r="D83" s="48" t="s">
        <v>132</v>
      </c>
      <c r="E83" s="60">
        <v>1244</v>
      </c>
      <c r="F83" s="47"/>
      <c r="G83" s="47"/>
      <c r="H83" s="48" t="s">
        <v>333</v>
      </c>
      <c r="I83" s="49" t="s">
        <v>334</v>
      </c>
    </row>
    <row r="84" spans="2:9">
      <c r="B84" s="49" t="s">
        <v>331</v>
      </c>
      <c r="C84" s="49" t="s">
        <v>332</v>
      </c>
      <c r="D84" s="48" t="s">
        <v>132</v>
      </c>
      <c r="E84" s="60">
        <v>20</v>
      </c>
      <c r="F84" s="47"/>
      <c r="G84" s="47"/>
      <c r="H84" s="48" t="s">
        <v>335</v>
      </c>
      <c r="I84" s="49" t="s">
        <v>336</v>
      </c>
    </row>
    <row r="85" spans="2:9">
      <c r="B85" s="49" t="s">
        <v>331</v>
      </c>
      <c r="C85" s="49" t="s">
        <v>332</v>
      </c>
      <c r="D85" s="48" t="s">
        <v>132</v>
      </c>
      <c r="E85" s="60">
        <v>7672</v>
      </c>
      <c r="F85" s="47"/>
      <c r="G85" s="47"/>
      <c r="H85" s="48" t="s">
        <v>337</v>
      </c>
      <c r="I85" s="49" t="s">
        <v>338</v>
      </c>
    </row>
    <row r="86" spans="2:9">
      <c r="B86" s="49" t="s">
        <v>339</v>
      </c>
      <c r="C86" s="49" t="s">
        <v>340</v>
      </c>
      <c r="D86" s="48" t="s">
        <v>132</v>
      </c>
      <c r="E86" s="60">
        <v>1000</v>
      </c>
      <c r="F86" s="47"/>
      <c r="G86" s="47"/>
      <c r="H86" s="48" t="s">
        <v>341</v>
      </c>
      <c r="I86" s="49" t="s">
        <v>342</v>
      </c>
    </row>
    <row r="87" spans="2:9">
      <c r="B87" s="49" t="s">
        <v>339</v>
      </c>
      <c r="C87" s="49" t="s">
        <v>340</v>
      </c>
      <c r="D87" s="48" t="s">
        <v>132</v>
      </c>
      <c r="E87" s="60">
        <v>720</v>
      </c>
      <c r="F87" s="47"/>
      <c r="G87" s="47"/>
      <c r="H87" s="48" t="s">
        <v>343</v>
      </c>
      <c r="I87" s="49" t="s">
        <v>267</v>
      </c>
    </row>
    <row r="88" spans="2:9">
      <c r="B88" s="49" t="s">
        <v>344</v>
      </c>
      <c r="C88" s="49" t="s">
        <v>345</v>
      </c>
      <c r="D88" s="48" t="s">
        <v>132</v>
      </c>
      <c r="E88" s="60">
        <v>500</v>
      </c>
      <c r="F88" s="47"/>
      <c r="G88" s="47"/>
      <c r="H88" s="48" t="s">
        <v>346</v>
      </c>
      <c r="I88" s="49" t="s">
        <v>347</v>
      </c>
    </row>
    <row r="89" spans="2:9">
      <c r="B89" s="49" t="s">
        <v>344</v>
      </c>
      <c r="C89" s="49" t="s">
        <v>345</v>
      </c>
      <c r="D89" s="48" t="s">
        <v>132</v>
      </c>
      <c r="E89" s="60">
        <v>15</v>
      </c>
      <c r="F89" s="47"/>
      <c r="G89" s="47"/>
      <c r="H89" s="48" t="s">
        <v>348</v>
      </c>
      <c r="I89" s="49" t="s">
        <v>349</v>
      </c>
    </row>
    <row r="90" spans="2:9">
      <c r="B90" s="49" t="s">
        <v>344</v>
      </c>
      <c r="C90" s="49" t="s">
        <v>345</v>
      </c>
      <c r="D90" s="48" t="s">
        <v>132</v>
      </c>
      <c r="E90" s="60">
        <v>20</v>
      </c>
      <c r="F90" s="47"/>
      <c r="G90" s="47"/>
      <c r="H90" s="48" t="s">
        <v>350</v>
      </c>
      <c r="I90" s="49" t="s">
        <v>351</v>
      </c>
    </row>
    <row r="91" spans="2:9">
      <c r="B91" s="49" t="s">
        <v>352</v>
      </c>
      <c r="C91" s="49" t="s">
        <v>353</v>
      </c>
      <c r="D91" s="48" t="s">
        <v>132</v>
      </c>
      <c r="E91" s="60">
        <v>1016</v>
      </c>
      <c r="F91" s="47"/>
      <c r="G91" s="47"/>
      <c r="H91" s="48" t="s">
        <v>354</v>
      </c>
      <c r="I91" s="49" t="s">
        <v>267</v>
      </c>
    </row>
    <row r="92" spans="2:9">
      <c r="B92" s="49" t="s">
        <v>352</v>
      </c>
      <c r="C92" s="49" t="s">
        <v>353</v>
      </c>
      <c r="D92" s="48" t="s">
        <v>132</v>
      </c>
      <c r="E92" s="60">
        <v>20</v>
      </c>
      <c r="F92" s="47"/>
      <c r="G92" s="47"/>
      <c r="H92" s="48" t="s">
        <v>355</v>
      </c>
      <c r="I92" s="49" t="s">
        <v>356</v>
      </c>
    </row>
    <row r="93" spans="2:9">
      <c r="B93" s="49" t="s">
        <v>352</v>
      </c>
      <c r="C93" s="49" t="s">
        <v>353</v>
      </c>
      <c r="D93" s="48" t="s">
        <v>132</v>
      </c>
      <c r="E93" s="60">
        <v>15</v>
      </c>
      <c r="F93" s="47"/>
      <c r="G93" s="47"/>
      <c r="H93" s="48" t="s">
        <v>357</v>
      </c>
      <c r="I93" s="49" t="s">
        <v>358</v>
      </c>
    </row>
    <row r="94" spans="2:9">
      <c r="B94" s="49" t="s">
        <v>359</v>
      </c>
      <c r="C94" s="49" t="s">
        <v>360</v>
      </c>
      <c r="D94" s="48" t="s">
        <v>132</v>
      </c>
      <c r="E94" s="60">
        <v>1296</v>
      </c>
      <c r="F94" s="47"/>
      <c r="G94" s="47"/>
      <c r="H94" s="48" t="s">
        <v>361</v>
      </c>
      <c r="I94" s="49" t="s">
        <v>362</v>
      </c>
    </row>
    <row r="95" spans="2:9">
      <c r="B95" s="49" t="s">
        <v>359</v>
      </c>
      <c r="C95" s="49" t="s">
        <v>360</v>
      </c>
      <c r="D95" s="48" t="s">
        <v>132</v>
      </c>
      <c r="E95" s="60">
        <v>944</v>
      </c>
      <c r="F95" s="47"/>
      <c r="G95" s="47"/>
      <c r="H95" s="48" t="s">
        <v>363</v>
      </c>
      <c r="I95" s="49" t="s">
        <v>364</v>
      </c>
    </row>
    <row r="96" spans="2:9">
      <c r="B96" s="49" t="s">
        <v>365</v>
      </c>
      <c r="C96" s="49" t="s">
        <v>366</v>
      </c>
      <c r="D96" s="48" t="s">
        <v>132</v>
      </c>
      <c r="E96" s="60">
        <v>43</v>
      </c>
      <c r="F96" s="47"/>
      <c r="G96" s="47"/>
      <c r="H96" s="48" t="s">
        <v>367</v>
      </c>
      <c r="I96" s="49" t="s">
        <v>368</v>
      </c>
    </row>
    <row r="97" spans="1:10">
      <c r="B97" s="49" t="s">
        <v>365</v>
      </c>
      <c r="C97" s="49" t="s">
        <v>366</v>
      </c>
      <c r="D97" s="48" t="s">
        <v>132</v>
      </c>
      <c r="E97" s="60">
        <v>15</v>
      </c>
      <c r="F97" s="47"/>
      <c r="G97" s="47"/>
      <c r="H97" s="48" t="s">
        <v>369</v>
      </c>
      <c r="I97" s="49" t="s">
        <v>370</v>
      </c>
    </row>
    <row r="98" spans="1:10">
      <c r="B98" s="49" t="s">
        <v>365</v>
      </c>
      <c r="C98" s="49" t="s">
        <v>366</v>
      </c>
      <c r="D98" s="48" t="s">
        <v>132</v>
      </c>
      <c r="E98" s="60">
        <v>15</v>
      </c>
      <c r="F98" s="47"/>
      <c r="G98" s="47"/>
      <c r="H98" s="48" t="s">
        <v>371</v>
      </c>
      <c r="I98" s="49" t="s">
        <v>372</v>
      </c>
    </row>
    <row r="99" spans="1:10">
      <c r="A99" s="47"/>
      <c r="B99" s="49" t="s">
        <v>365</v>
      </c>
      <c r="C99" s="49" t="s">
        <v>366</v>
      </c>
      <c r="D99" s="48" t="s">
        <v>132</v>
      </c>
      <c r="E99" s="60">
        <v>20</v>
      </c>
      <c r="F99" s="47"/>
      <c r="G99" s="47"/>
      <c r="H99" s="48" t="s">
        <v>373</v>
      </c>
      <c r="I99" s="49" t="s">
        <v>374</v>
      </c>
    </row>
    <row r="100" spans="1:10">
      <c r="A100" s="47"/>
      <c r="B100" s="49" t="s">
        <v>365</v>
      </c>
      <c r="C100" s="49" t="s">
        <v>366</v>
      </c>
      <c r="D100" s="48" t="s">
        <v>132</v>
      </c>
      <c r="E100" s="60">
        <v>20</v>
      </c>
      <c r="F100" s="47"/>
      <c r="G100" s="47"/>
      <c r="H100" s="48" t="s">
        <v>375</v>
      </c>
      <c r="I100" s="49" t="s">
        <v>376</v>
      </c>
    </row>
    <row r="101" spans="1:10">
      <c r="A101" s="47"/>
      <c r="B101" s="49" t="s">
        <v>377</v>
      </c>
      <c r="C101" s="49" t="s">
        <v>378</v>
      </c>
      <c r="D101" s="48" t="s">
        <v>132</v>
      </c>
      <c r="E101" s="60">
        <v>15</v>
      </c>
      <c r="F101" s="47"/>
      <c r="G101" s="47"/>
      <c r="H101" s="48" t="s">
        <v>379</v>
      </c>
      <c r="I101" s="49" t="s">
        <v>380</v>
      </c>
    </row>
    <row r="102" spans="1:10">
      <c r="A102" s="47"/>
      <c r="B102" s="56" t="s">
        <v>381</v>
      </c>
      <c r="C102" s="56" t="s">
        <v>382</v>
      </c>
      <c r="D102" s="57" t="s">
        <v>132</v>
      </c>
      <c r="E102" s="61">
        <v>1025</v>
      </c>
      <c r="F102" s="58"/>
      <c r="G102" s="58"/>
      <c r="H102" s="57" t="s">
        <v>383</v>
      </c>
      <c r="I102" s="56" t="s">
        <v>384</v>
      </c>
      <c r="J102" s="59"/>
    </row>
    <row r="103" spans="1:10">
      <c r="A103" s="47"/>
      <c r="B103" s="49" t="s">
        <v>381</v>
      </c>
      <c r="C103" s="49" t="s">
        <v>382</v>
      </c>
      <c r="D103" s="48" t="s">
        <v>132</v>
      </c>
      <c r="E103" s="60">
        <v>1152</v>
      </c>
      <c r="F103" s="47"/>
      <c r="G103" s="47"/>
      <c r="H103" s="48" t="s">
        <v>385</v>
      </c>
      <c r="I103" s="49" t="s">
        <v>386</v>
      </c>
    </row>
    <row r="104" spans="1:10">
      <c r="A104" s="47"/>
      <c r="B104" s="49" t="s">
        <v>381</v>
      </c>
      <c r="C104" s="49" t="s">
        <v>382</v>
      </c>
      <c r="D104" s="48" t="s">
        <v>132</v>
      </c>
      <c r="E104" s="60">
        <v>67</v>
      </c>
      <c r="F104" s="47"/>
      <c r="G104" s="47"/>
      <c r="H104" s="48" t="s">
        <v>387</v>
      </c>
      <c r="I104" s="49" t="s">
        <v>388</v>
      </c>
    </row>
    <row r="105" spans="1:10">
      <c r="A105" s="47"/>
      <c r="B105" s="49" t="s">
        <v>381</v>
      </c>
      <c r="C105" s="49" t="s">
        <v>382</v>
      </c>
      <c r="D105" s="48" t="s">
        <v>132</v>
      </c>
      <c r="E105" s="60">
        <v>282</v>
      </c>
      <c r="F105" s="47"/>
      <c r="G105" s="47"/>
      <c r="H105" s="48" t="s">
        <v>389</v>
      </c>
      <c r="I105" s="49" t="s">
        <v>390</v>
      </c>
    </row>
    <row r="106" spans="1:10">
      <c r="A106" s="47"/>
      <c r="B106" s="49" t="s">
        <v>381</v>
      </c>
      <c r="C106" s="49" t="s">
        <v>382</v>
      </c>
      <c r="D106" s="48" t="s">
        <v>132</v>
      </c>
      <c r="E106" s="60">
        <v>145</v>
      </c>
      <c r="F106" s="47"/>
      <c r="G106" s="47"/>
      <c r="H106" s="48" t="s">
        <v>391</v>
      </c>
      <c r="I106" s="49" t="s">
        <v>392</v>
      </c>
    </row>
    <row r="107" spans="1:10">
      <c r="A107" s="47"/>
      <c r="B107" s="49" t="s">
        <v>381</v>
      </c>
      <c r="C107" s="49" t="s">
        <v>382</v>
      </c>
      <c r="D107" s="48" t="s">
        <v>132</v>
      </c>
      <c r="E107" s="60">
        <v>20</v>
      </c>
      <c r="F107" s="47"/>
      <c r="G107" s="47"/>
      <c r="H107" s="48" t="s">
        <v>393</v>
      </c>
      <c r="I107" s="49" t="s">
        <v>394</v>
      </c>
    </row>
    <row r="108" spans="1:10">
      <c r="A108" s="47"/>
      <c r="B108" s="49" t="s">
        <v>381</v>
      </c>
      <c r="C108" s="49" t="s">
        <v>382</v>
      </c>
      <c r="D108" s="48" t="s">
        <v>132</v>
      </c>
      <c r="E108" s="60">
        <v>20</v>
      </c>
      <c r="F108" s="47"/>
      <c r="G108" s="47"/>
      <c r="H108" s="48" t="s">
        <v>395</v>
      </c>
      <c r="I108" s="49" t="s">
        <v>396</v>
      </c>
    </row>
    <row r="109" spans="1:10">
      <c r="A109" s="47"/>
      <c r="B109" s="49" t="s">
        <v>397</v>
      </c>
      <c r="C109" s="49" t="s">
        <v>398</v>
      </c>
      <c r="D109" s="48" t="s">
        <v>132</v>
      </c>
      <c r="E109" s="60">
        <v>595</v>
      </c>
      <c r="F109" s="47"/>
      <c r="G109" s="47"/>
      <c r="H109" s="48" t="s">
        <v>399</v>
      </c>
      <c r="I109" s="49" t="s">
        <v>400</v>
      </c>
    </row>
    <row r="110" spans="1:10">
      <c r="B110" s="49" t="s">
        <v>401</v>
      </c>
      <c r="C110" s="49" t="s">
        <v>402</v>
      </c>
      <c r="D110" s="48" t="s">
        <v>132</v>
      </c>
      <c r="E110" s="60">
        <v>15</v>
      </c>
      <c r="F110" s="47"/>
      <c r="G110" s="47"/>
      <c r="H110" s="48" t="s">
        <v>403</v>
      </c>
      <c r="I110" s="49" t="s">
        <v>404</v>
      </c>
    </row>
    <row r="111" spans="1:10">
      <c r="B111" s="49" t="s">
        <v>405</v>
      </c>
      <c r="C111" s="49" t="s">
        <v>406</v>
      </c>
      <c r="D111" s="48" t="s">
        <v>132</v>
      </c>
      <c r="E111" s="60">
        <v>2071</v>
      </c>
      <c r="F111" s="47"/>
      <c r="G111" s="47"/>
      <c r="H111" s="48" t="s">
        <v>407</v>
      </c>
      <c r="I111" s="49" t="s">
        <v>408</v>
      </c>
    </row>
    <row r="112" spans="1:10">
      <c r="B112" s="49" t="s">
        <v>405</v>
      </c>
      <c r="C112" s="49" t="s">
        <v>406</v>
      </c>
      <c r="D112" s="48" t="s">
        <v>132</v>
      </c>
      <c r="E112" s="60">
        <v>1124</v>
      </c>
      <c r="F112" s="47"/>
      <c r="G112" s="47"/>
      <c r="H112" s="48" t="s">
        <v>409</v>
      </c>
      <c r="I112" s="49" t="s">
        <v>410</v>
      </c>
    </row>
    <row r="113" spans="2:9">
      <c r="B113" s="49" t="s">
        <v>411</v>
      </c>
      <c r="C113" s="49" t="s">
        <v>412</v>
      </c>
      <c r="D113" s="48" t="s">
        <v>132</v>
      </c>
      <c r="E113" s="60">
        <v>117</v>
      </c>
      <c r="F113" s="47"/>
      <c r="G113" s="47"/>
      <c r="H113" s="48" t="s">
        <v>413</v>
      </c>
      <c r="I113" s="49" t="s">
        <v>414</v>
      </c>
    </row>
    <row r="114" spans="2:9">
      <c r="B114" s="49" t="s">
        <v>411</v>
      </c>
      <c r="C114" s="49" t="s">
        <v>412</v>
      </c>
      <c r="D114" s="48" t="s">
        <v>132</v>
      </c>
      <c r="E114" s="60">
        <v>74</v>
      </c>
      <c r="F114" s="47"/>
      <c r="G114" s="47"/>
      <c r="H114" s="48" t="s">
        <v>415</v>
      </c>
      <c r="I114" s="49" t="s">
        <v>416</v>
      </c>
    </row>
    <row r="115" spans="2:9">
      <c r="B115" s="49" t="s">
        <v>411</v>
      </c>
      <c r="C115" s="49" t="s">
        <v>412</v>
      </c>
      <c r="D115" s="48" t="s">
        <v>132</v>
      </c>
      <c r="E115" s="60">
        <v>35</v>
      </c>
      <c r="F115" s="47"/>
      <c r="G115" s="47"/>
      <c r="H115" s="48" t="s">
        <v>417</v>
      </c>
      <c r="I115" s="49" t="s">
        <v>418</v>
      </c>
    </row>
    <row r="116" spans="2:9">
      <c r="B116" s="49" t="s">
        <v>411</v>
      </c>
      <c r="C116" s="49" t="s">
        <v>412</v>
      </c>
      <c r="D116" s="48" t="s">
        <v>132</v>
      </c>
      <c r="E116" s="60">
        <v>15</v>
      </c>
      <c r="F116" s="47"/>
      <c r="G116" s="47"/>
      <c r="H116" s="48" t="s">
        <v>419</v>
      </c>
      <c r="I116" s="49" t="s">
        <v>420</v>
      </c>
    </row>
    <row r="117" spans="2:9">
      <c r="B117" s="49" t="s">
        <v>421</v>
      </c>
      <c r="C117" s="49" t="s">
        <v>422</v>
      </c>
      <c r="D117" s="48" t="s">
        <v>132</v>
      </c>
      <c r="E117" s="60">
        <v>590</v>
      </c>
      <c r="F117" s="47"/>
      <c r="G117" s="47"/>
      <c r="H117" s="48" t="s">
        <v>423</v>
      </c>
      <c r="I117" s="49" t="s">
        <v>424</v>
      </c>
    </row>
    <row r="118" spans="2:9">
      <c r="B118" s="49" t="s">
        <v>421</v>
      </c>
      <c r="C118" s="49" t="s">
        <v>422</v>
      </c>
      <c r="D118" s="48" t="s">
        <v>132</v>
      </c>
      <c r="E118" s="60">
        <v>10</v>
      </c>
      <c r="F118" s="47"/>
      <c r="G118" s="47"/>
      <c r="H118" s="48" t="s">
        <v>425</v>
      </c>
      <c r="I118" s="49" t="s">
        <v>424</v>
      </c>
    </row>
    <row r="119" spans="2:9">
      <c r="B119" s="49" t="s">
        <v>426</v>
      </c>
      <c r="C119" s="49" t="s">
        <v>427</v>
      </c>
      <c r="D119" s="48" t="s">
        <v>132</v>
      </c>
      <c r="E119" s="60">
        <v>500</v>
      </c>
      <c r="F119" s="47"/>
      <c r="G119" s="47"/>
      <c r="H119" s="48" t="s">
        <v>428</v>
      </c>
      <c r="I119" s="49" t="s">
        <v>429</v>
      </c>
    </row>
    <row r="120" spans="2:9">
      <c r="B120" s="49" t="s">
        <v>426</v>
      </c>
      <c r="C120" s="49" t="s">
        <v>427</v>
      </c>
      <c r="D120" s="48" t="s">
        <v>132</v>
      </c>
      <c r="E120" s="60">
        <v>65</v>
      </c>
      <c r="F120" s="47"/>
      <c r="G120" s="47"/>
      <c r="H120" s="48" t="s">
        <v>430</v>
      </c>
      <c r="I120" s="49" t="s">
        <v>431</v>
      </c>
    </row>
    <row r="121" spans="2:9">
      <c r="B121" s="49" t="s">
        <v>432</v>
      </c>
      <c r="C121" s="49" t="s">
        <v>433</v>
      </c>
      <c r="D121" s="48" t="s">
        <v>132</v>
      </c>
      <c r="E121" s="60">
        <v>1148</v>
      </c>
      <c r="F121" s="47"/>
      <c r="G121" s="47"/>
      <c r="H121" s="48" t="s">
        <v>434</v>
      </c>
      <c r="I121" s="49" t="s">
        <v>435</v>
      </c>
    </row>
    <row r="122" spans="2:9">
      <c r="B122" s="49" t="s">
        <v>432</v>
      </c>
      <c r="C122" s="49" t="s">
        <v>433</v>
      </c>
      <c r="D122" s="48" t="s">
        <v>132</v>
      </c>
      <c r="E122" s="60">
        <v>306</v>
      </c>
      <c r="F122" s="47"/>
      <c r="G122" s="47"/>
      <c r="H122" s="48" t="s">
        <v>436</v>
      </c>
      <c r="I122" s="49" t="s">
        <v>437</v>
      </c>
    </row>
    <row r="123" spans="2:9">
      <c r="B123" s="49" t="s">
        <v>432</v>
      </c>
      <c r="C123" s="49" t="s">
        <v>433</v>
      </c>
      <c r="D123" s="48" t="s">
        <v>132</v>
      </c>
      <c r="E123" s="60">
        <v>20</v>
      </c>
      <c r="F123" s="47"/>
      <c r="G123" s="47"/>
      <c r="H123" s="48" t="s">
        <v>438</v>
      </c>
      <c r="I123" s="49" t="s">
        <v>439</v>
      </c>
    </row>
    <row r="124" spans="2:9">
      <c r="B124" s="49" t="s">
        <v>440</v>
      </c>
      <c r="C124" s="49" t="s">
        <v>441</v>
      </c>
      <c r="D124" s="48" t="s">
        <v>132</v>
      </c>
      <c r="E124" s="60">
        <v>273</v>
      </c>
      <c r="F124" s="47"/>
      <c r="G124" s="47"/>
      <c r="H124" s="48" t="s">
        <v>442</v>
      </c>
      <c r="I124" s="49" t="s">
        <v>443</v>
      </c>
    </row>
    <row r="125" spans="2:9">
      <c r="B125" s="49" t="s">
        <v>440</v>
      </c>
      <c r="C125" s="49" t="s">
        <v>441</v>
      </c>
      <c r="D125" s="48" t="s">
        <v>132</v>
      </c>
      <c r="E125" s="60">
        <v>10</v>
      </c>
      <c r="F125" s="47"/>
      <c r="G125" s="47"/>
      <c r="H125" s="48" t="s">
        <v>444</v>
      </c>
      <c r="I125" s="49" t="s">
        <v>445</v>
      </c>
    </row>
    <row r="126" spans="2:9">
      <c r="B126" s="49" t="s">
        <v>446</v>
      </c>
      <c r="C126" s="49" t="s">
        <v>447</v>
      </c>
      <c r="D126" s="48" t="s">
        <v>132</v>
      </c>
      <c r="E126" s="60">
        <v>58</v>
      </c>
      <c r="F126" s="47"/>
      <c r="G126" s="47"/>
      <c r="H126" s="48" t="s">
        <v>448</v>
      </c>
      <c r="I126" s="49" t="s">
        <v>449</v>
      </c>
    </row>
    <row r="127" spans="2:9">
      <c r="B127" s="49" t="s">
        <v>446</v>
      </c>
      <c r="C127" s="49" t="s">
        <v>447</v>
      </c>
      <c r="D127" s="48" t="s">
        <v>132</v>
      </c>
      <c r="E127" s="60">
        <v>15</v>
      </c>
      <c r="F127" s="47"/>
      <c r="G127" s="47"/>
      <c r="H127" s="48" t="s">
        <v>450</v>
      </c>
      <c r="I127" s="49" t="s">
        <v>451</v>
      </c>
    </row>
    <row r="128" spans="2:9">
      <c r="B128" s="49" t="s">
        <v>446</v>
      </c>
      <c r="C128" s="49" t="s">
        <v>447</v>
      </c>
      <c r="D128" s="48" t="s">
        <v>132</v>
      </c>
      <c r="E128" s="60">
        <v>20</v>
      </c>
      <c r="F128" s="47"/>
      <c r="G128" s="47"/>
      <c r="H128" s="48" t="s">
        <v>452</v>
      </c>
      <c r="I128" s="49" t="s">
        <v>453</v>
      </c>
    </row>
    <row r="129" spans="1:9">
      <c r="B129" s="49" t="s">
        <v>454</v>
      </c>
      <c r="C129" s="49" t="s">
        <v>455</v>
      </c>
      <c r="D129" s="48" t="s">
        <v>132</v>
      </c>
      <c r="E129" s="60">
        <v>500</v>
      </c>
      <c r="F129" s="47"/>
      <c r="G129" s="47"/>
      <c r="H129" s="48" t="s">
        <v>456</v>
      </c>
      <c r="I129" s="49" t="s">
        <v>457</v>
      </c>
    </row>
    <row r="130" spans="1:9">
      <c r="B130" s="49" t="s">
        <v>454</v>
      </c>
      <c r="C130" s="49" t="s">
        <v>455</v>
      </c>
      <c r="D130" s="48" t="s">
        <v>132</v>
      </c>
      <c r="E130" s="60">
        <v>20</v>
      </c>
      <c r="F130" s="47"/>
      <c r="G130" s="47"/>
      <c r="H130" s="48" t="s">
        <v>458</v>
      </c>
      <c r="I130" s="49" t="s">
        <v>459</v>
      </c>
    </row>
    <row r="131" spans="1:9">
      <c r="B131" s="49" t="s">
        <v>454</v>
      </c>
      <c r="C131" s="49" t="s">
        <v>455</v>
      </c>
      <c r="D131" s="48" t="s">
        <v>132</v>
      </c>
      <c r="E131" s="60">
        <v>15</v>
      </c>
      <c r="F131" s="47"/>
      <c r="G131" s="47"/>
      <c r="H131" s="48" t="s">
        <v>460</v>
      </c>
      <c r="I131" s="49" t="s">
        <v>461</v>
      </c>
    </row>
    <row r="132" spans="1:9">
      <c r="B132" s="49" t="s">
        <v>462</v>
      </c>
      <c r="C132" s="49" t="s">
        <v>463</v>
      </c>
      <c r="D132" s="48" t="s">
        <v>132</v>
      </c>
      <c r="E132" s="60">
        <v>341</v>
      </c>
      <c r="F132" s="47"/>
      <c r="G132" s="47"/>
      <c r="H132" s="48" t="s">
        <v>464</v>
      </c>
      <c r="I132" s="49" t="s">
        <v>465</v>
      </c>
    </row>
    <row r="133" spans="1:9">
      <c r="B133" s="49" t="s">
        <v>462</v>
      </c>
      <c r="C133" s="49" t="s">
        <v>463</v>
      </c>
      <c r="D133" s="48" t="s">
        <v>132</v>
      </c>
      <c r="E133" s="60">
        <v>10</v>
      </c>
      <c r="F133" s="47"/>
      <c r="G133" s="47"/>
      <c r="H133" s="48" t="s">
        <v>466</v>
      </c>
      <c r="I133" s="49" t="s">
        <v>467</v>
      </c>
    </row>
    <row r="134" spans="1:9">
      <c r="B134" s="49" t="s">
        <v>462</v>
      </c>
      <c r="C134" s="49" t="s">
        <v>463</v>
      </c>
      <c r="D134" s="48" t="s">
        <v>132</v>
      </c>
      <c r="E134" s="60">
        <v>1200</v>
      </c>
      <c r="F134" s="47"/>
      <c r="G134" s="47"/>
      <c r="H134" s="48" t="s">
        <v>469</v>
      </c>
      <c r="I134" s="49" t="s">
        <v>470</v>
      </c>
    </row>
    <row r="135" spans="1:9">
      <c r="B135" s="49" t="s">
        <v>462</v>
      </c>
      <c r="C135" s="49" t="s">
        <v>463</v>
      </c>
      <c r="D135" s="48" t="s">
        <v>132</v>
      </c>
      <c r="E135" s="60">
        <v>41</v>
      </c>
      <c r="F135" s="47"/>
      <c r="G135" s="47"/>
      <c r="H135" s="48" t="s">
        <v>471</v>
      </c>
      <c r="I135" s="49" t="s">
        <v>472</v>
      </c>
    </row>
    <row r="136" spans="1:9">
      <c r="B136" s="49" t="s">
        <v>462</v>
      </c>
      <c r="C136" s="49" t="s">
        <v>463</v>
      </c>
      <c r="D136" s="48" t="s">
        <v>132</v>
      </c>
      <c r="E136" s="60">
        <v>50</v>
      </c>
      <c r="F136" s="47"/>
      <c r="G136" s="47"/>
      <c r="H136" s="48" t="s">
        <v>473</v>
      </c>
      <c r="I136" s="49" t="s">
        <v>474</v>
      </c>
    </row>
    <row r="137" spans="1:9">
      <c r="B137" s="49" t="s">
        <v>462</v>
      </c>
      <c r="C137" s="49" t="s">
        <v>463</v>
      </c>
      <c r="D137" s="48" t="s">
        <v>132</v>
      </c>
      <c r="E137" s="60">
        <v>15</v>
      </c>
      <c r="F137" s="47"/>
      <c r="G137" s="47"/>
      <c r="H137" s="48" t="s">
        <v>475</v>
      </c>
      <c r="I137" s="49" t="s">
        <v>476</v>
      </c>
    </row>
    <row r="138" spans="1:9">
      <c r="B138" s="49" t="s">
        <v>462</v>
      </c>
      <c r="C138" s="49" t="s">
        <v>463</v>
      </c>
      <c r="D138" s="48" t="s">
        <v>132</v>
      </c>
      <c r="E138" s="60">
        <v>20</v>
      </c>
      <c r="F138" s="47"/>
      <c r="G138" s="47"/>
      <c r="H138" s="48" t="s">
        <v>477</v>
      </c>
      <c r="I138" s="49" t="s">
        <v>478</v>
      </c>
    </row>
    <row r="139" spans="1:9">
      <c r="B139" s="49" t="s">
        <v>462</v>
      </c>
      <c r="C139" s="49" t="s">
        <v>463</v>
      </c>
      <c r="D139" s="48" t="s">
        <v>132</v>
      </c>
      <c r="E139" s="60">
        <v>136</v>
      </c>
      <c r="F139" s="47"/>
      <c r="G139" s="47"/>
      <c r="H139" s="48" t="s">
        <v>479</v>
      </c>
      <c r="I139" s="49" t="s">
        <v>480</v>
      </c>
    </row>
    <row r="140" spans="1:9">
      <c r="B140" s="49" t="s">
        <v>462</v>
      </c>
      <c r="C140" s="49" t="s">
        <v>463</v>
      </c>
      <c r="D140" s="48" t="s">
        <v>132</v>
      </c>
      <c r="E140" s="60">
        <v>913</v>
      </c>
      <c r="F140" s="47"/>
      <c r="G140" s="47"/>
      <c r="H140" s="48" t="s">
        <v>481</v>
      </c>
      <c r="I140" s="49" t="s">
        <v>482</v>
      </c>
    </row>
    <row r="141" spans="1:9">
      <c r="B141" s="49" t="s">
        <v>462</v>
      </c>
      <c r="C141" s="49" t="s">
        <v>463</v>
      </c>
      <c r="D141" s="48" t="s">
        <v>132</v>
      </c>
      <c r="E141" s="60">
        <v>27</v>
      </c>
      <c r="F141" s="47"/>
      <c r="G141" s="47"/>
      <c r="H141" s="48" t="s">
        <v>483</v>
      </c>
      <c r="I141" s="49" t="s">
        <v>484</v>
      </c>
    </row>
    <row r="142" spans="1:9">
      <c r="A142" s="47"/>
      <c r="B142" s="49" t="s">
        <v>462</v>
      </c>
      <c r="C142" s="49" t="s">
        <v>463</v>
      </c>
      <c r="D142" s="48" t="s">
        <v>132</v>
      </c>
      <c r="E142" s="60">
        <v>164</v>
      </c>
      <c r="F142" s="47"/>
      <c r="G142" s="47"/>
      <c r="H142" s="48" t="s">
        <v>485</v>
      </c>
      <c r="I142" s="49" t="s">
        <v>486</v>
      </c>
    </row>
    <row r="143" spans="1:9">
      <c r="A143" s="47"/>
      <c r="B143" s="49" t="s">
        <v>462</v>
      </c>
      <c r="C143" s="49" t="s">
        <v>463</v>
      </c>
      <c r="D143" s="48" t="s">
        <v>132</v>
      </c>
      <c r="E143" s="60">
        <v>15</v>
      </c>
      <c r="F143" s="47"/>
      <c r="G143" s="47"/>
      <c r="H143" s="48" t="s">
        <v>487</v>
      </c>
      <c r="I143" s="49" t="s">
        <v>488</v>
      </c>
    </row>
    <row r="144" spans="1:9">
      <c r="A144" s="47"/>
      <c r="B144" s="49" t="s">
        <v>462</v>
      </c>
      <c r="C144" s="49" t="s">
        <v>463</v>
      </c>
      <c r="D144" s="48" t="s">
        <v>132</v>
      </c>
      <c r="E144" s="60">
        <v>20</v>
      </c>
      <c r="F144" s="47"/>
      <c r="G144" s="47"/>
      <c r="H144" s="48" t="s">
        <v>489</v>
      </c>
      <c r="I144" s="49" t="s">
        <v>490</v>
      </c>
    </row>
    <row r="145" spans="1:10">
      <c r="A145" s="47"/>
      <c r="B145" s="56" t="s">
        <v>491</v>
      </c>
      <c r="C145" s="56" t="s">
        <v>492</v>
      </c>
      <c r="D145" s="57" t="s">
        <v>132</v>
      </c>
      <c r="E145" s="61">
        <v>76</v>
      </c>
      <c r="F145" s="58"/>
      <c r="G145" s="58"/>
      <c r="H145" s="57" t="s">
        <v>493</v>
      </c>
      <c r="I145" s="56" t="s">
        <v>494</v>
      </c>
      <c r="J145" s="59"/>
    </row>
    <row r="146" spans="1:10">
      <c r="A146" s="47"/>
      <c r="B146" s="56" t="s">
        <v>495</v>
      </c>
      <c r="C146" s="56" t="s">
        <v>496</v>
      </c>
      <c r="D146" s="57" t="s">
        <v>132</v>
      </c>
      <c r="E146" s="61">
        <v>147</v>
      </c>
      <c r="F146" s="58"/>
      <c r="G146" s="58"/>
      <c r="H146" s="57" t="s">
        <v>497</v>
      </c>
      <c r="I146" s="56" t="s">
        <v>498</v>
      </c>
      <c r="J146" s="59"/>
    </row>
    <row r="147" spans="1:10">
      <c r="A147" s="47"/>
      <c r="B147" s="56" t="s">
        <v>495</v>
      </c>
      <c r="C147" s="56" t="s">
        <v>496</v>
      </c>
      <c r="D147" s="57" t="s">
        <v>132</v>
      </c>
      <c r="E147" s="61">
        <v>10</v>
      </c>
      <c r="F147" s="58"/>
      <c r="G147" s="58"/>
      <c r="H147" s="57" t="s">
        <v>499</v>
      </c>
      <c r="I147" s="56" t="s">
        <v>500</v>
      </c>
      <c r="J147" s="59"/>
    </row>
    <row r="148" spans="1:10">
      <c r="A148" s="47"/>
      <c r="B148" s="56" t="s">
        <v>495</v>
      </c>
      <c r="C148" s="56" t="s">
        <v>496</v>
      </c>
      <c r="D148" s="57" t="s">
        <v>132</v>
      </c>
      <c r="E148" s="61">
        <v>117</v>
      </c>
      <c r="F148" s="58"/>
      <c r="G148" s="58"/>
      <c r="H148" s="57" t="s">
        <v>501</v>
      </c>
      <c r="I148" s="56" t="s">
        <v>502</v>
      </c>
      <c r="J148" s="59"/>
    </row>
    <row r="149" spans="1:10">
      <c r="A149" s="47"/>
      <c r="B149" s="56" t="s">
        <v>495</v>
      </c>
      <c r="C149" s="56" t="s">
        <v>496</v>
      </c>
      <c r="D149" s="57" t="s">
        <v>132</v>
      </c>
      <c r="E149" s="61">
        <v>13</v>
      </c>
      <c r="F149" s="58"/>
      <c r="G149" s="58"/>
      <c r="H149" s="57" t="s">
        <v>503</v>
      </c>
      <c r="I149" s="56" t="s">
        <v>504</v>
      </c>
      <c r="J149" s="59"/>
    </row>
    <row r="150" spans="1:10">
      <c r="A150" s="47"/>
      <c r="B150" s="56" t="s">
        <v>505</v>
      </c>
      <c r="C150" s="56" t="s">
        <v>506</v>
      </c>
      <c r="D150" s="57" t="s">
        <v>132</v>
      </c>
      <c r="E150" s="61">
        <v>15</v>
      </c>
      <c r="F150" s="58"/>
      <c r="G150" s="58"/>
      <c r="H150" s="57" t="s">
        <v>507</v>
      </c>
      <c r="I150" s="56" t="s">
        <v>508</v>
      </c>
      <c r="J150" s="59"/>
    </row>
    <row r="151" spans="1:10">
      <c r="A151" s="47"/>
      <c r="B151" s="56" t="s">
        <v>505</v>
      </c>
      <c r="C151" s="56" t="s">
        <v>506</v>
      </c>
      <c r="D151" s="57" t="s">
        <v>132</v>
      </c>
      <c r="E151" s="61">
        <v>10</v>
      </c>
      <c r="F151" s="58"/>
      <c r="G151" s="58"/>
      <c r="H151" s="57" t="s">
        <v>509</v>
      </c>
      <c r="I151" s="56" t="s">
        <v>510</v>
      </c>
      <c r="J151" s="59"/>
    </row>
    <row r="152" spans="1:10">
      <c r="A152" s="47"/>
      <c r="B152" s="56" t="s">
        <v>505</v>
      </c>
      <c r="C152" s="56" t="s">
        <v>506</v>
      </c>
      <c r="D152" s="57" t="s">
        <v>132</v>
      </c>
      <c r="E152" s="61">
        <v>74</v>
      </c>
      <c r="F152" s="58"/>
      <c r="G152" s="58"/>
      <c r="H152" s="57" t="s">
        <v>511</v>
      </c>
      <c r="I152" s="56" t="s">
        <v>512</v>
      </c>
      <c r="J152" s="59"/>
    </row>
    <row r="153" spans="1:10">
      <c r="A153" s="47"/>
      <c r="B153" s="56" t="s">
        <v>505</v>
      </c>
      <c r="C153" s="56" t="s">
        <v>506</v>
      </c>
      <c r="D153" s="57" t="s">
        <v>132</v>
      </c>
      <c r="E153" s="61">
        <v>72</v>
      </c>
      <c r="F153" s="58"/>
      <c r="G153" s="58"/>
      <c r="H153" s="57" t="s">
        <v>513</v>
      </c>
      <c r="I153" s="56" t="s">
        <v>514</v>
      </c>
      <c r="J153" s="59"/>
    </row>
    <row r="154" spans="1:10">
      <c r="A154" s="47"/>
      <c r="B154" s="56" t="s">
        <v>505</v>
      </c>
      <c r="C154" s="56" t="s">
        <v>506</v>
      </c>
      <c r="D154" s="57" t="s">
        <v>132</v>
      </c>
      <c r="E154" s="61">
        <v>9</v>
      </c>
      <c r="F154" s="58"/>
      <c r="G154" s="58"/>
      <c r="H154" s="57" t="s">
        <v>515</v>
      </c>
      <c r="I154" s="56" t="s">
        <v>516</v>
      </c>
      <c r="J154" s="59"/>
    </row>
    <row r="155" spans="1:10">
      <c r="A155" s="47"/>
      <c r="B155" s="47"/>
      <c r="C155" s="47"/>
      <c r="D155" s="47"/>
      <c r="E155" s="67">
        <f>SUM(E7:E101,E103:E144)</f>
        <v>46962</v>
      </c>
      <c r="F155" s="47"/>
      <c r="G155" s="48" t="s">
        <v>517</v>
      </c>
      <c r="H155" s="48" t="s">
        <v>518</v>
      </c>
      <c r="I155" s="47"/>
    </row>
    <row r="157" spans="1:10">
      <c r="A157" s="49" t="s">
        <v>519</v>
      </c>
      <c r="B157" s="49" t="s">
        <v>220</v>
      </c>
      <c r="C157" s="49" t="s">
        <v>221</v>
      </c>
      <c r="D157" s="48" t="s">
        <v>132</v>
      </c>
      <c r="E157" s="60">
        <v>11012</v>
      </c>
      <c r="F157" s="47"/>
      <c r="G157" s="47"/>
      <c r="H157" s="48" t="s">
        <v>520</v>
      </c>
      <c r="I157" s="49" t="s">
        <v>521</v>
      </c>
    </row>
    <row r="158" spans="1:10">
      <c r="A158" s="49" t="s">
        <v>522</v>
      </c>
      <c r="B158" s="49" t="s">
        <v>220</v>
      </c>
      <c r="C158" s="49" t="s">
        <v>221</v>
      </c>
      <c r="D158" s="48" t="s">
        <v>132</v>
      </c>
      <c r="E158" s="60">
        <v>20000</v>
      </c>
      <c r="F158" s="47"/>
      <c r="G158" s="47"/>
      <c r="H158" s="48" t="s">
        <v>523</v>
      </c>
      <c r="I158" s="49" t="s">
        <v>524</v>
      </c>
    </row>
    <row r="159" spans="1:10">
      <c r="A159" s="47"/>
      <c r="B159" s="49" t="s">
        <v>240</v>
      </c>
      <c r="C159" s="49" t="s">
        <v>241</v>
      </c>
      <c r="D159" s="48" t="s">
        <v>132</v>
      </c>
      <c r="E159" s="60">
        <v>3150</v>
      </c>
      <c r="F159" s="47"/>
      <c r="G159" s="47"/>
      <c r="H159" s="48" t="s">
        <v>525</v>
      </c>
      <c r="I159" s="49" t="s">
        <v>526</v>
      </c>
    </row>
    <row r="160" spans="1:10">
      <c r="A160" s="47"/>
      <c r="B160" s="47"/>
      <c r="C160" s="47"/>
      <c r="D160" s="47"/>
      <c r="E160" s="67">
        <v>34162</v>
      </c>
      <c r="F160" s="47"/>
      <c r="G160" s="48" t="s">
        <v>517</v>
      </c>
      <c r="H160" s="48" t="s">
        <v>518</v>
      </c>
      <c r="I160" s="47"/>
    </row>
    <row r="162" spans="1:9">
      <c r="A162" s="49" t="s">
        <v>527</v>
      </c>
      <c r="B162" s="49" t="s">
        <v>150</v>
      </c>
      <c r="C162" s="49" t="s">
        <v>151</v>
      </c>
      <c r="D162" s="48" t="s">
        <v>132</v>
      </c>
      <c r="E162" s="60">
        <v>870</v>
      </c>
      <c r="F162" s="47"/>
      <c r="G162" s="47"/>
      <c r="H162" s="48" t="s">
        <v>528</v>
      </c>
      <c r="I162" s="49" t="s">
        <v>529</v>
      </c>
    </row>
    <row r="163" spans="1:9">
      <c r="A163" s="49" t="s">
        <v>530</v>
      </c>
      <c r="B163" s="49" t="s">
        <v>178</v>
      </c>
      <c r="C163" s="49" t="s">
        <v>179</v>
      </c>
      <c r="D163" s="48" t="s">
        <v>132</v>
      </c>
      <c r="E163" s="60">
        <v>39690</v>
      </c>
      <c r="F163" s="47"/>
      <c r="G163" s="47"/>
      <c r="H163" s="48" t="s">
        <v>531</v>
      </c>
      <c r="I163" s="49" t="s">
        <v>532</v>
      </c>
    </row>
    <row r="164" spans="1:9">
      <c r="A164" s="47"/>
      <c r="B164" s="49" t="s">
        <v>220</v>
      </c>
      <c r="C164" s="49" t="s">
        <v>221</v>
      </c>
      <c r="D164" s="48" t="s">
        <v>132</v>
      </c>
      <c r="E164" s="60">
        <v>4200</v>
      </c>
      <c r="F164" s="47"/>
      <c r="G164" s="47"/>
      <c r="H164" s="48" t="s">
        <v>533</v>
      </c>
      <c r="I164" s="49" t="s">
        <v>534</v>
      </c>
    </row>
    <row r="165" spans="1:9">
      <c r="A165" s="47"/>
      <c r="B165" s="49" t="s">
        <v>240</v>
      </c>
      <c r="C165" s="49" t="s">
        <v>241</v>
      </c>
      <c r="D165" s="48" t="s">
        <v>132</v>
      </c>
      <c r="E165" s="60">
        <v>14080</v>
      </c>
      <c r="F165" s="47"/>
      <c r="G165" s="47"/>
      <c r="H165" s="48" t="s">
        <v>535</v>
      </c>
      <c r="I165" s="49" t="s">
        <v>536</v>
      </c>
    </row>
    <row r="166" spans="1:9">
      <c r="A166" s="47"/>
      <c r="B166" s="49" t="s">
        <v>240</v>
      </c>
      <c r="C166" s="49" t="s">
        <v>241</v>
      </c>
      <c r="D166" s="48" t="s">
        <v>132</v>
      </c>
      <c r="E166" s="60">
        <v>3662</v>
      </c>
      <c r="F166" s="47"/>
      <c r="G166" s="47"/>
      <c r="H166" s="48" t="s">
        <v>537</v>
      </c>
      <c r="I166" s="49" t="s">
        <v>538</v>
      </c>
    </row>
    <row r="167" spans="1:9">
      <c r="A167" s="47"/>
      <c r="B167" s="49" t="s">
        <v>252</v>
      </c>
      <c r="C167" s="49" t="s">
        <v>253</v>
      </c>
      <c r="D167" s="48" t="s">
        <v>132</v>
      </c>
      <c r="E167" s="60">
        <v>108</v>
      </c>
      <c r="F167" s="47"/>
      <c r="G167" s="47"/>
      <c r="H167" s="48" t="s">
        <v>539</v>
      </c>
      <c r="I167" s="49" t="s">
        <v>540</v>
      </c>
    </row>
    <row r="168" spans="1:9">
      <c r="A168" s="47"/>
      <c r="B168" s="49" t="s">
        <v>252</v>
      </c>
      <c r="C168" s="49" t="s">
        <v>253</v>
      </c>
      <c r="D168" s="48" t="s">
        <v>132</v>
      </c>
      <c r="E168" s="60">
        <v>1000</v>
      </c>
      <c r="F168" s="47"/>
      <c r="G168" s="47"/>
      <c r="H168" s="48" t="s">
        <v>541</v>
      </c>
      <c r="I168" s="49" t="s">
        <v>542</v>
      </c>
    </row>
    <row r="169" spans="1:9">
      <c r="A169" s="47"/>
      <c r="B169" s="49" t="s">
        <v>543</v>
      </c>
      <c r="C169" s="49" t="s">
        <v>544</v>
      </c>
      <c r="D169" s="48" t="s">
        <v>132</v>
      </c>
      <c r="E169" s="60">
        <v>672</v>
      </c>
      <c r="F169" s="47"/>
      <c r="G169" s="47"/>
      <c r="H169" s="48" t="s">
        <v>545</v>
      </c>
      <c r="I169" s="49" t="s">
        <v>546</v>
      </c>
    </row>
    <row r="170" spans="1:9">
      <c r="A170" s="47"/>
      <c r="B170" s="49" t="s">
        <v>264</v>
      </c>
      <c r="C170" s="49" t="s">
        <v>265</v>
      </c>
      <c r="D170" s="48" t="s">
        <v>132</v>
      </c>
      <c r="E170" s="60">
        <v>1575</v>
      </c>
      <c r="F170" s="47"/>
      <c r="G170" s="47"/>
      <c r="H170" s="48" t="s">
        <v>547</v>
      </c>
      <c r="I170" s="49" t="s">
        <v>548</v>
      </c>
    </row>
    <row r="171" spans="1:9">
      <c r="A171" s="47"/>
      <c r="B171" s="49" t="s">
        <v>264</v>
      </c>
      <c r="C171" s="49" t="s">
        <v>265</v>
      </c>
      <c r="D171" s="48" t="s">
        <v>132</v>
      </c>
      <c r="E171" s="60">
        <v>17120</v>
      </c>
      <c r="F171" s="47"/>
      <c r="G171" s="47"/>
      <c r="H171" s="48" t="s">
        <v>549</v>
      </c>
      <c r="I171" s="49" t="s">
        <v>550</v>
      </c>
    </row>
    <row r="172" spans="1:9">
      <c r="A172" s="47"/>
      <c r="B172" s="49" t="s">
        <v>264</v>
      </c>
      <c r="C172" s="49" t="s">
        <v>265</v>
      </c>
      <c r="D172" s="48" t="s">
        <v>132</v>
      </c>
      <c r="E172" s="60">
        <v>2625</v>
      </c>
      <c r="F172" s="47"/>
      <c r="G172" s="47"/>
      <c r="H172" s="48" t="s">
        <v>551</v>
      </c>
      <c r="I172" s="49" t="s">
        <v>552</v>
      </c>
    </row>
    <row r="173" spans="1:9">
      <c r="A173" s="47"/>
      <c r="B173" s="49" t="s">
        <v>264</v>
      </c>
      <c r="C173" s="49" t="s">
        <v>265</v>
      </c>
      <c r="D173" s="48" t="s">
        <v>132</v>
      </c>
      <c r="E173" s="60">
        <v>5702</v>
      </c>
      <c r="F173" s="47"/>
      <c r="G173" s="47"/>
      <c r="H173" s="48" t="s">
        <v>553</v>
      </c>
      <c r="I173" s="49" t="s">
        <v>554</v>
      </c>
    </row>
    <row r="174" spans="1:9">
      <c r="A174" s="47"/>
      <c r="B174" s="49" t="s">
        <v>264</v>
      </c>
      <c r="C174" s="49" t="s">
        <v>265</v>
      </c>
      <c r="D174" s="48" t="s">
        <v>132</v>
      </c>
      <c r="E174" s="60">
        <v>17640</v>
      </c>
      <c r="F174" s="47"/>
      <c r="G174" s="47"/>
      <c r="H174" s="48" t="s">
        <v>555</v>
      </c>
      <c r="I174" s="49" t="s">
        <v>556</v>
      </c>
    </row>
    <row r="175" spans="1:9">
      <c r="B175" s="49" t="s">
        <v>272</v>
      </c>
      <c r="C175" s="49" t="s">
        <v>273</v>
      </c>
      <c r="D175" s="48" t="s">
        <v>132</v>
      </c>
      <c r="E175" s="60">
        <v>1123</v>
      </c>
      <c r="F175" s="47"/>
      <c r="G175" s="47"/>
      <c r="H175" s="48" t="s">
        <v>557</v>
      </c>
      <c r="I175" s="49" t="s">
        <v>558</v>
      </c>
    </row>
    <row r="176" spans="1:9">
      <c r="B176" s="49" t="s">
        <v>280</v>
      </c>
      <c r="C176" s="49" t="s">
        <v>281</v>
      </c>
      <c r="D176" s="48" t="s">
        <v>132</v>
      </c>
      <c r="E176" s="60">
        <v>1627</v>
      </c>
      <c r="F176" s="47"/>
      <c r="G176" s="47"/>
      <c r="H176" s="48" t="s">
        <v>559</v>
      </c>
      <c r="I176" s="49" t="s">
        <v>560</v>
      </c>
    </row>
    <row r="177" spans="1:9">
      <c r="B177" s="49" t="s">
        <v>280</v>
      </c>
      <c r="C177" s="49" t="s">
        <v>281</v>
      </c>
      <c r="D177" s="48" t="s">
        <v>132</v>
      </c>
      <c r="E177" s="60">
        <v>370</v>
      </c>
      <c r="F177" s="47"/>
      <c r="G177" s="47"/>
      <c r="H177" s="48" t="s">
        <v>561</v>
      </c>
      <c r="I177" s="49" t="s">
        <v>562</v>
      </c>
    </row>
    <row r="178" spans="1:9">
      <c r="B178" s="49" t="s">
        <v>280</v>
      </c>
      <c r="C178" s="49" t="s">
        <v>281</v>
      </c>
      <c r="D178" s="48" t="s">
        <v>132</v>
      </c>
      <c r="E178" s="60">
        <v>840</v>
      </c>
      <c r="F178" s="47"/>
      <c r="G178" s="47"/>
      <c r="H178" s="48" t="s">
        <v>563</v>
      </c>
      <c r="I178" s="49" t="s">
        <v>564</v>
      </c>
    </row>
    <row r="179" spans="1:9">
      <c r="B179" s="49" t="s">
        <v>280</v>
      </c>
      <c r="C179" s="49" t="s">
        <v>281</v>
      </c>
      <c r="D179" s="48" t="s">
        <v>132</v>
      </c>
      <c r="E179" s="60">
        <v>47250</v>
      </c>
      <c r="F179" s="47"/>
      <c r="G179" s="47"/>
      <c r="H179" s="48" t="s">
        <v>565</v>
      </c>
      <c r="I179" s="49" t="s">
        <v>566</v>
      </c>
    </row>
    <row r="180" spans="1:9">
      <c r="B180" s="49" t="s">
        <v>280</v>
      </c>
      <c r="C180" s="49" t="s">
        <v>281</v>
      </c>
      <c r="D180" s="48" t="s">
        <v>132</v>
      </c>
      <c r="E180" s="60">
        <v>549</v>
      </c>
      <c r="F180" s="47"/>
      <c r="G180" s="47"/>
      <c r="H180" s="48" t="s">
        <v>567</v>
      </c>
      <c r="I180" s="49" t="s">
        <v>568</v>
      </c>
    </row>
    <row r="181" spans="1:9">
      <c r="B181" s="49" t="s">
        <v>280</v>
      </c>
      <c r="C181" s="49" t="s">
        <v>281</v>
      </c>
      <c r="D181" s="48" t="s">
        <v>132</v>
      </c>
      <c r="E181" s="60">
        <v>651210</v>
      </c>
      <c r="F181" s="47"/>
      <c r="G181" s="47"/>
      <c r="H181" s="48" t="s">
        <v>569</v>
      </c>
      <c r="I181" s="49" t="s">
        <v>570</v>
      </c>
    </row>
    <row r="182" spans="1:9">
      <c r="B182" s="49" t="s">
        <v>280</v>
      </c>
      <c r="C182" s="49" t="s">
        <v>281</v>
      </c>
      <c r="D182" s="48" t="s">
        <v>132</v>
      </c>
      <c r="E182" s="60">
        <v>1008</v>
      </c>
      <c r="F182" s="47"/>
      <c r="G182" s="47"/>
      <c r="H182" s="48" t="s">
        <v>571</v>
      </c>
      <c r="I182" s="49" t="s">
        <v>572</v>
      </c>
    </row>
    <row r="183" spans="1:9">
      <c r="B183" s="49" t="s">
        <v>280</v>
      </c>
      <c r="C183" s="49" t="s">
        <v>281</v>
      </c>
      <c r="D183" s="48" t="s">
        <v>132</v>
      </c>
      <c r="E183" s="60">
        <v>4982</v>
      </c>
      <c r="F183" s="47"/>
      <c r="G183" s="47"/>
      <c r="H183" s="48" t="s">
        <v>573</v>
      </c>
      <c r="I183" s="49" t="s">
        <v>574</v>
      </c>
    </row>
    <row r="184" spans="1:9">
      <c r="B184" s="49" t="s">
        <v>280</v>
      </c>
      <c r="C184" s="49" t="s">
        <v>281</v>
      </c>
      <c r="D184" s="48" t="s">
        <v>132</v>
      </c>
      <c r="E184" s="60">
        <v>360</v>
      </c>
      <c r="F184" s="47"/>
      <c r="G184" s="47"/>
      <c r="H184" s="48" t="s">
        <v>575</v>
      </c>
      <c r="I184" s="49" t="s">
        <v>576</v>
      </c>
    </row>
    <row r="185" spans="1:9">
      <c r="B185" s="49" t="s">
        <v>280</v>
      </c>
      <c r="C185" s="49" t="s">
        <v>281</v>
      </c>
      <c r="D185" s="48" t="s">
        <v>132</v>
      </c>
      <c r="E185" s="60">
        <v>16538</v>
      </c>
      <c r="F185" s="47"/>
      <c r="G185" s="47"/>
      <c r="H185" s="48" t="s">
        <v>577</v>
      </c>
      <c r="I185" s="49" t="s">
        <v>578</v>
      </c>
    </row>
    <row r="186" spans="1:9">
      <c r="B186" s="49" t="s">
        <v>280</v>
      </c>
      <c r="C186" s="49" t="s">
        <v>281</v>
      </c>
      <c r="D186" s="48" t="s">
        <v>132</v>
      </c>
      <c r="E186" s="60">
        <v>1755</v>
      </c>
      <c r="F186" s="47"/>
      <c r="G186" s="47"/>
      <c r="H186" s="48" t="s">
        <v>579</v>
      </c>
      <c r="I186" s="49" t="s">
        <v>580</v>
      </c>
    </row>
    <row r="187" spans="1:9">
      <c r="B187" s="49" t="s">
        <v>280</v>
      </c>
      <c r="C187" s="49" t="s">
        <v>281</v>
      </c>
      <c r="D187" s="48" t="s">
        <v>132</v>
      </c>
      <c r="E187" s="60">
        <v>540</v>
      </c>
      <c r="F187" s="47"/>
      <c r="G187" s="47"/>
      <c r="H187" s="48" t="s">
        <v>581</v>
      </c>
      <c r="I187" s="49" t="s">
        <v>582</v>
      </c>
    </row>
    <row r="188" spans="1:9">
      <c r="B188" s="49" t="s">
        <v>288</v>
      </c>
      <c r="C188" s="49" t="s">
        <v>289</v>
      </c>
      <c r="D188" s="48" t="s">
        <v>132</v>
      </c>
      <c r="E188" s="60">
        <v>6615</v>
      </c>
      <c r="F188" s="47"/>
      <c r="G188" s="47"/>
      <c r="H188" s="48" t="s">
        <v>583</v>
      </c>
      <c r="I188" s="49" t="s">
        <v>584</v>
      </c>
    </row>
    <row r="189" spans="1:9">
      <c r="B189" s="49" t="s">
        <v>288</v>
      </c>
      <c r="C189" s="49" t="s">
        <v>289</v>
      </c>
      <c r="D189" s="48" t="s">
        <v>132</v>
      </c>
      <c r="E189" s="60">
        <v>69</v>
      </c>
      <c r="F189" s="47"/>
      <c r="G189" s="47"/>
      <c r="H189" s="48" t="s">
        <v>585</v>
      </c>
      <c r="I189" s="49" t="s">
        <v>586</v>
      </c>
    </row>
    <row r="190" spans="1:9">
      <c r="B190" s="49" t="s">
        <v>288</v>
      </c>
      <c r="C190" s="49" t="s">
        <v>289</v>
      </c>
      <c r="D190" s="48" t="s">
        <v>132</v>
      </c>
      <c r="E190" s="60">
        <v>5280</v>
      </c>
      <c r="F190" s="47"/>
      <c r="G190" s="47"/>
      <c r="H190" s="48" t="s">
        <v>587</v>
      </c>
      <c r="I190" s="49" t="s">
        <v>588</v>
      </c>
    </row>
    <row r="191" spans="1:9">
      <c r="A191" s="47"/>
      <c r="B191" s="49" t="s">
        <v>288</v>
      </c>
      <c r="C191" s="49" t="s">
        <v>289</v>
      </c>
      <c r="D191" s="48" t="s">
        <v>132</v>
      </c>
      <c r="E191" s="60">
        <v>21000</v>
      </c>
      <c r="F191" s="47"/>
      <c r="G191" s="47"/>
      <c r="H191" s="48" t="s">
        <v>589</v>
      </c>
      <c r="I191" s="49" t="s">
        <v>590</v>
      </c>
    </row>
    <row r="192" spans="1:9">
      <c r="A192" s="47"/>
      <c r="B192" s="49" t="s">
        <v>288</v>
      </c>
      <c r="C192" s="49" t="s">
        <v>289</v>
      </c>
      <c r="D192" s="48" t="s">
        <v>132</v>
      </c>
      <c r="E192" s="60">
        <v>10000</v>
      </c>
      <c r="F192" s="47"/>
      <c r="G192" s="47"/>
      <c r="H192" s="48" t="s">
        <v>591</v>
      </c>
      <c r="I192" s="49" t="s">
        <v>592</v>
      </c>
    </row>
    <row r="193" spans="1:11">
      <c r="A193" s="47"/>
      <c r="B193" s="49" t="s">
        <v>288</v>
      </c>
      <c r="C193" s="49" t="s">
        <v>289</v>
      </c>
      <c r="D193" s="48" t="s">
        <v>132</v>
      </c>
      <c r="E193" s="60">
        <v>46495</v>
      </c>
      <c r="F193" s="47"/>
      <c r="G193" s="47"/>
      <c r="H193" s="48" t="s">
        <v>593</v>
      </c>
      <c r="I193" s="49" t="s">
        <v>594</v>
      </c>
    </row>
    <row r="194" spans="1:11">
      <c r="A194" s="47"/>
      <c r="B194" s="49" t="s">
        <v>292</v>
      </c>
      <c r="C194" s="49" t="s">
        <v>293</v>
      </c>
      <c r="D194" s="48" t="s">
        <v>132</v>
      </c>
      <c r="E194" s="60">
        <v>9960</v>
      </c>
      <c r="F194" s="47"/>
      <c r="G194" s="47"/>
      <c r="H194" s="48" t="s">
        <v>595</v>
      </c>
      <c r="I194" s="49" t="s">
        <v>596</v>
      </c>
    </row>
    <row r="195" spans="1:11">
      <c r="A195" s="47"/>
      <c r="B195" s="49" t="s">
        <v>292</v>
      </c>
      <c r="C195" s="49" t="s">
        <v>293</v>
      </c>
      <c r="D195" s="48" t="s">
        <v>132</v>
      </c>
      <c r="E195" s="60">
        <v>72130</v>
      </c>
      <c r="F195" s="47"/>
      <c r="G195" s="47"/>
      <c r="H195" s="48" t="s">
        <v>597</v>
      </c>
      <c r="I195" s="49" t="s">
        <v>598</v>
      </c>
    </row>
    <row r="196" spans="1:11">
      <c r="A196" s="47"/>
      <c r="B196" s="49" t="s">
        <v>292</v>
      </c>
      <c r="C196" s="49" t="s">
        <v>599</v>
      </c>
      <c r="D196" s="48" t="s">
        <v>132</v>
      </c>
      <c r="E196" s="60">
        <v>1237566</v>
      </c>
      <c r="F196" s="47"/>
      <c r="G196" s="47"/>
      <c r="H196" s="48" t="s">
        <v>600</v>
      </c>
      <c r="I196" s="49" t="s">
        <v>601</v>
      </c>
    </row>
    <row r="197" spans="1:11">
      <c r="A197" s="47"/>
      <c r="B197" s="49" t="s">
        <v>292</v>
      </c>
      <c r="C197" s="49" t="s">
        <v>599</v>
      </c>
      <c r="D197" s="48" t="s">
        <v>132</v>
      </c>
      <c r="E197" s="60">
        <v>8860</v>
      </c>
      <c r="F197" s="47"/>
      <c r="G197" s="47"/>
      <c r="H197" s="48" t="s">
        <v>602</v>
      </c>
      <c r="I197" s="49" t="s">
        <v>603</v>
      </c>
    </row>
    <row r="198" spans="1:11">
      <c r="A198" s="47"/>
      <c r="B198" s="56" t="s">
        <v>292</v>
      </c>
      <c r="C198" s="56" t="s">
        <v>599</v>
      </c>
      <c r="D198" s="57" t="s">
        <v>132</v>
      </c>
      <c r="E198" s="61">
        <v>287955</v>
      </c>
      <c r="F198" s="58"/>
      <c r="G198" s="58"/>
      <c r="H198" s="57" t="s">
        <v>604</v>
      </c>
      <c r="I198" s="56" t="s">
        <v>605</v>
      </c>
      <c r="J198" s="59"/>
      <c r="K198" s="59"/>
    </row>
    <row r="199" spans="1:11">
      <c r="A199" s="47"/>
      <c r="B199" s="49" t="s">
        <v>292</v>
      </c>
      <c r="C199" s="49" t="s">
        <v>300</v>
      </c>
      <c r="D199" s="48" t="s">
        <v>132</v>
      </c>
      <c r="E199" s="60">
        <v>22337</v>
      </c>
      <c r="F199" s="47"/>
      <c r="G199" s="47"/>
      <c r="H199" s="48" t="s">
        <v>606</v>
      </c>
      <c r="I199" s="49" t="s">
        <v>607</v>
      </c>
    </row>
    <row r="200" spans="1:11">
      <c r="A200" s="47"/>
      <c r="B200" s="49" t="s">
        <v>292</v>
      </c>
      <c r="C200" s="49" t="s">
        <v>300</v>
      </c>
      <c r="D200" s="48" t="s">
        <v>132</v>
      </c>
      <c r="E200" s="60">
        <v>330</v>
      </c>
      <c r="F200" s="47"/>
      <c r="G200" s="47"/>
      <c r="H200" s="48" t="s">
        <v>609</v>
      </c>
      <c r="I200" s="49" t="s">
        <v>610</v>
      </c>
    </row>
    <row r="201" spans="1:11">
      <c r="A201" s="47"/>
      <c r="B201" s="49" t="s">
        <v>365</v>
      </c>
      <c r="C201" s="49" t="s">
        <v>366</v>
      </c>
      <c r="D201" s="48" t="s">
        <v>132</v>
      </c>
      <c r="E201" s="60">
        <v>1080</v>
      </c>
      <c r="F201" s="47"/>
      <c r="G201" s="47"/>
      <c r="H201" s="48" t="s">
        <v>611</v>
      </c>
      <c r="I201" s="49" t="s">
        <v>612</v>
      </c>
    </row>
    <row r="202" spans="1:11">
      <c r="A202" s="47"/>
      <c r="B202" s="49" t="s">
        <v>401</v>
      </c>
      <c r="C202" s="49" t="s">
        <v>402</v>
      </c>
      <c r="D202" s="48" t="s">
        <v>132</v>
      </c>
      <c r="E202" s="60">
        <v>1066</v>
      </c>
      <c r="F202" s="47"/>
      <c r="G202" s="47"/>
      <c r="H202" s="48" t="s">
        <v>613</v>
      </c>
      <c r="I202" s="49" t="s">
        <v>614</v>
      </c>
    </row>
    <row r="203" spans="1:11">
      <c r="A203" s="47"/>
      <c r="B203" s="56" t="s">
        <v>491</v>
      </c>
      <c r="C203" s="56" t="s">
        <v>492</v>
      </c>
      <c r="D203" s="57" t="s">
        <v>132</v>
      </c>
      <c r="E203" s="61">
        <v>179</v>
      </c>
      <c r="F203" s="58"/>
      <c r="G203" s="58"/>
      <c r="H203" s="57" t="s">
        <v>615</v>
      </c>
      <c r="I203" s="56" t="s">
        <v>616</v>
      </c>
      <c r="J203" s="59"/>
      <c r="K203" s="59"/>
    </row>
    <row r="204" spans="1:11">
      <c r="A204" s="47"/>
      <c r="B204" s="56" t="s">
        <v>495</v>
      </c>
      <c r="C204" s="56" t="s">
        <v>496</v>
      </c>
      <c r="D204" s="57" t="s">
        <v>132</v>
      </c>
      <c r="E204" s="61">
        <v>3780</v>
      </c>
      <c r="F204" s="58"/>
      <c r="G204" s="58"/>
      <c r="H204" s="57" t="s">
        <v>617</v>
      </c>
      <c r="I204" s="56" t="s">
        <v>618</v>
      </c>
      <c r="J204" s="59"/>
      <c r="K204" s="59"/>
    </row>
    <row r="205" spans="1:11">
      <c r="A205" s="47"/>
      <c r="B205" s="47"/>
      <c r="C205" s="47"/>
      <c r="D205" s="47"/>
      <c r="E205" s="67">
        <f>SUM(E162:E197,E199:E202)</f>
        <v>2279884</v>
      </c>
      <c r="F205" s="47"/>
      <c r="G205" s="48" t="s">
        <v>517</v>
      </c>
      <c r="H205" s="48" t="s">
        <v>518</v>
      </c>
      <c r="I205" s="47"/>
    </row>
    <row r="207" spans="1:11">
      <c r="A207" s="49" t="s">
        <v>619</v>
      </c>
      <c r="B207" s="49" t="s">
        <v>160</v>
      </c>
      <c r="C207" s="49" t="s">
        <v>161</v>
      </c>
      <c r="D207" s="48" t="s">
        <v>132</v>
      </c>
      <c r="E207" s="60">
        <v>330</v>
      </c>
      <c r="F207" s="47"/>
      <c r="G207" s="47"/>
      <c r="H207" s="48" t="s">
        <v>608</v>
      </c>
      <c r="I207" s="49" t="s">
        <v>620</v>
      </c>
    </row>
    <row r="208" spans="1:11">
      <c r="A208" s="49" t="s">
        <v>621</v>
      </c>
      <c r="B208" s="49" t="s">
        <v>178</v>
      </c>
      <c r="C208" s="49" t="s">
        <v>179</v>
      </c>
      <c r="D208" s="48" t="s">
        <v>132</v>
      </c>
      <c r="E208" s="60">
        <v>870</v>
      </c>
      <c r="F208" s="47"/>
      <c r="G208" s="47"/>
      <c r="H208" s="48" t="s">
        <v>468</v>
      </c>
      <c r="I208" s="49" t="s">
        <v>622</v>
      </c>
    </row>
    <row r="209" spans="1:9">
      <c r="A209" s="47"/>
      <c r="B209" s="49" t="s">
        <v>194</v>
      </c>
      <c r="C209" s="49" t="s">
        <v>195</v>
      </c>
      <c r="D209" s="48" t="s">
        <v>132</v>
      </c>
      <c r="E209" s="60">
        <v>340</v>
      </c>
      <c r="F209" s="47"/>
      <c r="G209" s="47"/>
      <c r="H209" s="48" t="s">
        <v>623</v>
      </c>
      <c r="I209" s="49" t="s">
        <v>624</v>
      </c>
    </row>
    <row r="210" spans="1:9">
      <c r="A210" s="47"/>
      <c r="B210" s="49" t="s">
        <v>210</v>
      </c>
      <c r="C210" s="49" t="s">
        <v>211</v>
      </c>
      <c r="D210" s="48" t="s">
        <v>132</v>
      </c>
      <c r="E210" s="60">
        <v>134</v>
      </c>
      <c r="F210" s="47"/>
      <c r="G210" s="47"/>
      <c r="H210" s="48" t="s">
        <v>625</v>
      </c>
      <c r="I210" s="49" t="s">
        <v>626</v>
      </c>
    </row>
    <row r="211" spans="1:9">
      <c r="A211" s="55"/>
      <c r="B211" s="55"/>
      <c r="C211" s="55"/>
      <c r="D211" s="55"/>
      <c r="E211" s="68">
        <v>1674</v>
      </c>
      <c r="F211" s="55"/>
      <c r="G211" s="54" t="s">
        <v>517</v>
      </c>
      <c r="H211" s="54" t="s">
        <v>518</v>
      </c>
      <c r="I211" s="55"/>
    </row>
    <row r="212" spans="1:9">
      <c r="A212" s="49" t="s">
        <v>627</v>
      </c>
      <c r="B212" s="47"/>
      <c r="C212" s="47"/>
      <c r="D212" s="48" t="s">
        <v>132</v>
      </c>
      <c r="E212" s="60">
        <f>E155+E160+E205+E211</f>
        <v>2362682</v>
      </c>
      <c r="F212" s="47"/>
      <c r="G212" s="48" t="s">
        <v>517</v>
      </c>
      <c r="H212" s="48" t="s">
        <v>628</v>
      </c>
      <c r="I212" s="47"/>
    </row>
    <row r="214" spans="1:9" ht="24.6">
      <c r="A214" s="51" t="s">
        <v>629</v>
      </c>
      <c r="B214" s="47"/>
      <c r="C214" s="47"/>
      <c r="D214" s="47"/>
      <c r="E214" s="47"/>
      <c r="F214" s="47"/>
      <c r="G214" s="47"/>
      <c r="H214" s="47"/>
      <c r="I214" s="47"/>
    </row>
    <row r="215" spans="1:9">
      <c r="A215" s="49" t="s">
        <v>630</v>
      </c>
      <c r="B215" s="49" t="s">
        <v>150</v>
      </c>
      <c r="C215" s="49" t="s">
        <v>151</v>
      </c>
      <c r="D215" s="48" t="s">
        <v>132</v>
      </c>
      <c r="E215" s="60">
        <v>3024</v>
      </c>
      <c r="F215" s="47"/>
      <c r="G215" s="47"/>
      <c r="H215" s="48" t="s">
        <v>631</v>
      </c>
      <c r="I215" s="49" t="s">
        <v>632</v>
      </c>
    </row>
    <row r="216" spans="1:9">
      <c r="A216" s="49" t="s">
        <v>633</v>
      </c>
      <c r="B216" s="49" t="s">
        <v>160</v>
      </c>
      <c r="C216" s="49" t="s">
        <v>161</v>
      </c>
      <c r="D216" s="48" t="s">
        <v>132</v>
      </c>
      <c r="E216" s="60">
        <v>3528</v>
      </c>
      <c r="F216" s="47"/>
      <c r="G216" s="47"/>
      <c r="H216" s="48" t="s">
        <v>634</v>
      </c>
      <c r="I216" s="49" t="s">
        <v>635</v>
      </c>
    </row>
    <row r="217" spans="1:9">
      <c r="A217" s="47"/>
      <c r="B217" s="49" t="s">
        <v>188</v>
      </c>
      <c r="C217" s="49" t="s">
        <v>189</v>
      </c>
      <c r="D217" s="48" t="s">
        <v>132</v>
      </c>
      <c r="E217" s="60">
        <v>2688</v>
      </c>
      <c r="F217" s="47"/>
      <c r="G217" s="47"/>
      <c r="H217" s="48" t="s">
        <v>636</v>
      </c>
      <c r="I217" s="49" t="s">
        <v>637</v>
      </c>
    </row>
    <row r="218" spans="1:9">
      <c r="A218" s="47"/>
      <c r="B218" s="49" t="s">
        <v>220</v>
      </c>
      <c r="C218" s="49" t="s">
        <v>221</v>
      </c>
      <c r="D218" s="48" t="s">
        <v>132</v>
      </c>
      <c r="E218" s="60">
        <v>3360</v>
      </c>
      <c r="F218" s="47"/>
      <c r="G218" s="47"/>
      <c r="H218" s="48" t="s">
        <v>638</v>
      </c>
      <c r="I218" s="49" t="s">
        <v>639</v>
      </c>
    </row>
    <row r="219" spans="1:9">
      <c r="A219" s="47"/>
      <c r="B219" s="49" t="s">
        <v>543</v>
      </c>
      <c r="C219" s="49" t="s">
        <v>544</v>
      </c>
      <c r="D219" s="48" t="s">
        <v>132</v>
      </c>
      <c r="E219" s="60">
        <v>3864</v>
      </c>
      <c r="F219" s="47"/>
      <c r="G219" s="47"/>
      <c r="H219" s="48" t="s">
        <v>640</v>
      </c>
      <c r="I219" s="49" t="s">
        <v>641</v>
      </c>
    </row>
    <row r="220" spans="1:9">
      <c r="A220" s="47"/>
      <c r="B220" s="49" t="s">
        <v>288</v>
      </c>
      <c r="C220" s="49" t="s">
        <v>289</v>
      </c>
      <c r="D220" s="48" t="s">
        <v>132</v>
      </c>
      <c r="E220" s="60">
        <v>3024</v>
      </c>
      <c r="F220" s="47"/>
      <c r="G220" s="47"/>
      <c r="H220" s="48" t="s">
        <v>642</v>
      </c>
      <c r="I220" s="49" t="s">
        <v>643</v>
      </c>
    </row>
    <row r="221" spans="1:9">
      <c r="A221" s="47"/>
      <c r="B221" s="49" t="s">
        <v>288</v>
      </c>
      <c r="C221" s="49" t="s">
        <v>289</v>
      </c>
      <c r="D221" s="48" t="s">
        <v>132</v>
      </c>
      <c r="E221" s="60">
        <v>4838</v>
      </c>
      <c r="F221" s="47"/>
      <c r="G221" s="47"/>
      <c r="H221" s="48" t="s">
        <v>644</v>
      </c>
      <c r="I221" s="49" t="s">
        <v>645</v>
      </c>
    </row>
    <row r="222" spans="1:9">
      <c r="A222" s="47"/>
      <c r="B222" s="49" t="s">
        <v>315</v>
      </c>
      <c r="C222" s="49" t="s">
        <v>316</v>
      </c>
      <c r="D222" s="48" t="s">
        <v>132</v>
      </c>
      <c r="E222" s="60">
        <v>1056</v>
      </c>
      <c r="F222" s="47"/>
      <c r="G222" s="47"/>
      <c r="H222" s="48" t="s">
        <v>646</v>
      </c>
      <c r="I222" s="49" t="s">
        <v>647</v>
      </c>
    </row>
    <row r="223" spans="1:9">
      <c r="A223" s="47"/>
      <c r="B223" s="49" t="s">
        <v>339</v>
      </c>
      <c r="C223" s="49" t="s">
        <v>340</v>
      </c>
      <c r="D223" s="48" t="s">
        <v>132</v>
      </c>
      <c r="E223" s="60">
        <v>1232</v>
      </c>
      <c r="F223" s="47"/>
      <c r="G223" s="47"/>
      <c r="H223" s="48" t="s">
        <v>648</v>
      </c>
      <c r="I223" s="49" t="s">
        <v>649</v>
      </c>
    </row>
    <row r="224" spans="1:9">
      <c r="A224" s="47"/>
      <c r="B224" s="49" t="s">
        <v>365</v>
      </c>
      <c r="C224" s="49" t="s">
        <v>366</v>
      </c>
      <c r="D224" s="48" t="s">
        <v>132</v>
      </c>
      <c r="E224" s="60">
        <v>4224</v>
      </c>
      <c r="F224" s="47"/>
      <c r="G224" s="47"/>
      <c r="H224" s="48" t="s">
        <v>650</v>
      </c>
      <c r="I224" s="49" t="s">
        <v>651</v>
      </c>
    </row>
    <row r="225" spans="1:11">
      <c r="A225" s="47"/>
      <c r="B225" s="49" t="s">
        <v>401</v>
      </c>
      <c r="C225" s="49" t="s">
        <v>402</v>
      </c>
      <c r="D225" s="48" t="s">
        <v>132</v>
      </c>
      <c r="E225" s="60">
        <v>3520</v>
      </c>
      <c r="F225" s="47"/>
      <c r="G225" s="47"/>
      <c r="H225" s="48" t="s">
        <v>652</v>
      </c>
      <c r="I225" s="49" t="s">
        <v>653</v>
      </c>
    </row>
    <row r="226" spans="1:11">
      <c r="A226" s="47"/>
      <c r="B226" s="49" t="s">
        <v>421</v>
      </c>
      <c r="C226" s="49" t="s">
        <v>422</v>
      </c>
      <c r="D226" s="48" t="s">
        <v>132</v>
      </c>
      <c r="E226" s="60">
        <v>1408</v>
      </c>
      <c r="F226" s="47"/>
      <c r="G226" s="47"/>
      <c r="H226" s="48" t="s">
        <v>654</v>
      </c>
      <c r="I226" s="49" t="s">
        <v>655</v>
      </c>
    </row>
    <row r="227" spans="1:11">
      <c r="A227" s="47"/>
      <c r="B227" s="49" t="s">
        <v>432</v>
      </c>
      <c r="C227" s="49" t="s">
        <v>433</v>
      </c>
      <c r="D227" s="48" t="s">
        <v>132</v>
      </c>
      <c r="E227" s="60">
        <v>528</v>
      </c>
      <c r="F227" s="47"/>
      <c r="G227" s="47"/>
      <c r="H227" s="48" t="s">
        <v>656</v>
      </c>
      <c r="I227" s="49" t="s">
        <v>657</v>
      </c>
    </row>
    <row r="228" spans="1:11">
      <c r="A228" s="47"/>
      <c r="B228" s="49" t="s">
        <v>432</v>
      </c>
      <c r="C228" s="49" t="s">
        <v>433</v>
      </c>
      <c r="D228" s="48" t="s">
        <v>132</v>
      </c>
      <c r="E228" s="60">
        <v>704</v>
      </c>
      <c r="F228" s="47"/>
      <c r="G228" s="47"/>
      <c r="H228" s="48" t="s">
        <v>658</v>
      </c>
      <c r="I228" s="49" t="s">
        <v>659</v>
      </c>
    </row>
    <row r="229" spans="1:11">
      <c r="A229" s="47"/>
      <c r="B229" s="49" t="s">
        <v>454</v>
      </c>
      <c r="C229" s="49" t="s">
        <v>455</v>
      </c>
      <c r="D229" s="48" t="s">
        <v>132</v>
      </c>
      <c r="E229" s="60">
        <v>1848</v>
      </c>
      <c r="F229" s="47"/>
      <c r="G229" s="47"/>
      <c r="H229" s="48" t="s">
        <v>660</v>
      </c>
      <c r="I229" s="49" t="s">
        <v>661</v>
      </c>
    </row>
    <row r="230" spans="1:11">
      <c r="A230" s="47"/>
      <c r="B230" s="56" t="s">
        <v>505</v>
      </c>
      <c r="C230" s="56" t="s">
        <v>506</v>
      </c>
      <c r="D230" s="57" t="s">
        <v>132</v>
      </c>
      <c r="E230" s="61">
        <v>704</v>
      </c>
      <c r="F230" s="58"/>
      <c r="G230" s="58"/>
      <c r="H230" s="57" t="s">
        <v>662</v>
      </c>
      <c r="I230" s="56" t="s">
        <v>663</v>
      </c>
      <c r="J230" s="59"/>
      <c r="K230" s="59"/>
    </row>
    <row r="231" spans="1:11">
      <c r="A231" s="47"/>
      <c r="B231" s="56" t="s">
        <v>505</v>
      </c>
      <c r="C231" s="56" t="s">
        <v>506</v>
      </c>
      <c r="D231" s="57" t="s">
        <v>132</v>
      </c>
      <c r="E231" s="61">
        <v>528</v>
      </c>
      <c r="F231" s="58"/>
      <c r="G231" s="58"/>
      <c r="H231" s="57" t="s">
        <v>664</v>
      </c>
      <c r="I231" s="56" t="s">
        <v>665</v>
      </c>
      <c r="J231" s="59"/>
      <c r="K231" s="59"/>
    </row>
    <row r="232" spans="1:11">
      <c r="A232" s="47"/>
      <c r="B232" s="47"/>
      <c r="C232" s="47"/>
      <c r="D232" s="47"/>
      <c r="E232" s="67">
        <f>SUM(E215:E229)</f>
        <v>38846</v>
      </c>
      <c r="F232" s="47"/>
      <c r="G232" s="48" t="s">
        <v>517</v>
      </c>
      <c r="H232" s="48" t="s">
        <v>518</v>
      </c>
      <c r="I232" s="47"/>
    </row>
    <row r="234" spans="1:11">
      <c r="A234" s="49" t="s">
        <v>527</v>
      </c>
      <c r="B234" s="49" t="s">
        <v>252</v>
      </c>
      <c r="C234" s="49" t="s">
        <v>253</v>
      </c>
      <c r="D234" s="48" t="s">
        <v>132</v>
      </c>
      <c r="E234" s="60">
        <v>22000</v>
      </c>
      <c r="F234" s="47"/>
      <c r="G234" s="47"/>
      <c r="H234" s="48" t="s">
        <v>666</v>
      </c>
      <c r="I234" s="49" t="s">
        <v>667</v>
      </c>
    </row>
    <row r="235" spans="1:11">
      <c r="A235" s="49" t="s">
        <v>530</v>
      </c>
      <c r="B235" s="49" t="s">
        <v>543</v>
      </c>
      <c r="C235" s="49" t="s">
        <v>544</v>
      </c>
      <c r="D235" s="48" t="s">
        <v>132</v>
      </c>
      <c r="E235" s="60">
        <v>10000</v>
      </c>
      <c r="F235" s="47"/>
      <c r="G235" s="47"/>
      <c r="H235" s="48" t="s">
        <v>668</v>
      </c>
      <c r="I235" s="49" t="s">
        <v>669</v>
      </c>
    </row>
    <row r="236" spans="1:11">
      <c r="A236" s="47"/>
      <c r="B236" s="49" t="s">
        <v>288</v>
      </c>
      <c r="C236" s="49" t="s">
        <v>289</v>
      </c>
      <c r="D236" s="48" t="s">
        <v>132</v>
      </c>
      <c r="E236" s="60">
        <v>4032</v>
      </c>
      <c r="F236" s="47"/>
      <c r="G236" s="47"/>
      <c r="H236" s="48" t="s">
        <v>670</v>
      </c>
      <c r="I236" s="49" t="s">
        <v>671</v>
      </c>
    </row>
    <row r="237" spans="1:11">
      <c r="A237" s="47"/>
      <c r="B237" s="47"/>
      <c r="C237" s="47"/>
      <c r="D237" s="47"/>
      <c r="E237" s="67">
        <v>36032</v>
      </c>
      <c r="F237" s="47"/>
      <c r="G237" s="48" t="s">
        <v>517</v>
      </c>
      <c r="H237" s="48" t="s">
        <v>518</v>
      </c>
      <c r="I237" s="47"/>
    </row>
    <row r="239" spans="1:11">
      <c r="A239" s="49" t="s">
        <v>672</v>
      </c>
      <c r="B239" s="49" t="s">
        <v>288</v>
      </c>
      <c r="C239" s="49" t="s">
        <v>289</v>
      </c>
      <c r="D239" s="48" t="s">
        <v>132</v>
      </c>
      <c r="E239" s="60">
        <v>1176</v>
      </c>
      <c r="F239" s="47"/>
      <c r="G239" s="47"/>
      <c r="H239" s="48" t="s">
        <v>673</v>
      </c>
      <c r="I239" s="49" t="s">
        <v>674</v>
      </c>
    </row>
    <row r="240" spans="1:11">
      <c r="A240" s="53" t="s">
        <v>675</v>
      </c>
      <c r="B240" s="55"/>
      <c r="C240" s="55"/>
      <c r="D240" s="55"/>
      <c r="E240" s="68">
        <v>1176</v>
      </c>
      <c r="F240" s="55"/>
      <c r="G240" s="54" t="s">
        <v>517</v>
      </c>
      <c r="H240" s="54" t="s">
        <v>518</v>
      </c>
      <c r="I240" s="55"/>
    </row>
    <row r="241" spans="1:9">
      <c r="A241" s="53" t="s">
        <v>627</v>
      </c>
      <c r="B241" s="55"/>
      <c r="C241" s="55"/>
      <c r="D241" s="54" t="s">
        <v>132</v>
      </c>
      <c r="E241" s="62">
        <f>E232+E237+E240</f>
        <v>76054</v>
      </c>
      <c r="F241" s="55"/>
      <c r="G241" s="54" t="s">
        <v>517</v>
      </c>
      <c r="H241" s="54" t="s">
        <v>676</v>
      </c>
      <c r="I241" s="55"/>
    </row>
    <row r="242" spans="1:9">
      <c r="A242" s="49" t="s">
        <v>677</v>
      </c>
      <c r="B242" s="47"/>
      <c r="C242" s="47"/>
      <c r="D242" s="48" t="s">
        <v>132</v>
      </c>
      <c r="E242" s="60">
        <f>E212+E241</f>
        <v>2438736</v>
      </c>
      <c r="F242" s="47"/>
      <c r="G242" s="48" t="s">
        <v>517</v>
      </c>
      <c r="H242" s="48" t="s">
        <v>678</v>
      </c>
      <c r="I242" s="47"/>
    </row>
    <row r="246" spans="1:9">
      <c r="A246" s="47"/>
      <c r="B246" s="47"/>
      <c r="C246" s="47"/>
      <c r="D246" s="50" t="s">
        <v>679</v>
      </c>
      <c r="E246" s="47"/>
      <c r="F246" s="47"/>
      <c r="G246" s="47"/>
      <c r="H246" s="47"/>
      <c r="I246" s="4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活動計畫</vt:lpstr>
      <vt:lpstr>112.8.31活動所得與收支報告</vt:lpstr>
      <vt:lpstr>112.8.31 IS</vt:lpstr>
      <vt:lpstr>必要開支明細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碧玉</dc:creator>
  <cp:lastModifiedBy>碧玉</cp:lastModifiedBy>
  <cp:lastPrinted>2023-09-07T07:05:39Z</cp:lastPrinted>
  <dcterms:created xsi:type="dcterms:W3CDTF">2023-09-05T10:19:17Z</dcterms:created>
  <dcterms:modified xsi:type="dcterms:W3CDTF">2023-09-07T08:59:32Z</dcterms:modified>
</cp:coreProperties>
</file>